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definedName name="_xlnm.Print_Titles" localSheetId="0">'附件1'!$2:$3</definedName>
  </definedNames>
  <calcPr fullCalcOnLoad="1"/>
</workbook>
</file>

<file path=xl/sharedStrings.xml><?xml version="1.0" encoding="utf-8"?>
<sst xmlns="http://schemas.openxmlformats.org/spreadsheetml/2006/main" count="652" uniqueCount="406">
  <si>
    <t>文山州西畴县2023年度财政衔接资金项目计划表</t>
  </si>
  <si>
    <t>序号</t>
  </si>
  <si>
    <t>项目类别
和项目名称</t>
  </si>
  <si>
    <t>主要建设内容</t>
  </si>
  <si>
    <t>建设地点</t>
  </si>
  <si>
    <t>完成时限</t>
  </si>
  <si>
    <t>项目计划投资（万元）</t>
  </si>
  <si>
    <t>项目实施单位</t>
  </si>
  <si>
    <t>行业主管部门</t>
  </si>
  <si>
    <t>绩效目标</t>
  </si>
  <si>
    <t>备注</t>
  </si>
  <si>
    <t>小计</t>
  </si>
  <si>
    <t>财政衔接资金投入</t>
  </si>
  <si>
    <t>其他财政资金</t>
  </si>
  <si>
    <t>业主投入</t>
  </si>
  <si>
    <t>合计</t>
  </si>
  <si>
    <t>一</t>
  </si>
  <si>
    <t>联农富农带农产业项目</t>
  </si>
  <si>
    <t>西畴县2022/2023榨季甘蔗产业补助项目</t>
  </si>
  <si>
    <t>实施糖料甘蔗脱毒、健康种植新植1.3万亩；实施宿根全膜覆盖1.7万亩；柏林等7个乡镇配套建设甘蔗产业道路80公里。</t>
  </si>
  <si>
    <t>柏林乡、蚌谷乡、法斗乡、鸡街乡、莲花塘乡、新马街乡、兴街镇</t>
  </si>
  <si>
    <t>县农业农村和科学技术局</t>
  </si>
  <si>
    <t>经济效益：预计产甘蔗11.5万吨，产值5175万元，在全县7个乡镇组织蔗区道路进行提档升级、维修、新开挖等工程，以提高广大群众发展甘蔗产业，稳定增收的积极性，实现蔗农增收、企业增效。社会效益：带动地方产业发展，实现蔗农增收、企业增效。</t>
  </si>
  <si>
    <t>西畴县2023年度烤烟产业发展奖补项目</t>
  </si>
  <si>
    <t>在西洒镇、法斗乡、董马乡、蚌谷乡、兴街镇、莲花塘乡、新马街乡等七个乡（镇）发展烤烟种植1.86万亩。</t>
  </si>
  <si>
    <t>西洒镇、法斗乡、董马乡、蚌谷乡、兴街镇、莲花塘乡、新马街乡</t>
  </si>
  <si>
    <t>经济效益：预计可实现全县465户烟农售烟收入7500万元左右，其中脱贫户60户，实现户均收入14万元左右，全年可实现财政增税1640万元左右；社会效益：带动周边群众劳动就业用工32万个左右，预计可实现务工收入3200万元，务工群体中有一定比例的脱贫户和三类监测对象，可增加低收入群体的稳定务工收入。</t>
  </si>
  <si>
    <t>西畴县乌骨鸡品种提纯复壮补短板项目</t>
  </si>
  <si>
    <t>装饰装修部分1项、实验台柜部分1项、电气系统部分1项、给排水系统部分1项、实时荧光定量PCR议1项。</t>
  </si>
  <si>
    <t>西畴县西洒镇英代村委会观音岩村小组的原赣滇希望小学教学楼。</t>
  </si>
  <si>
    <r>
      <t>1.经济效益。项目建成后，可节省大量控制动物疫病的人力、财力，间接创造可观的经济效益。控制或净化口蹄疫、高致病性禽流感、高致病性蓝耳病、猪瘟等疫病，提高动物生产性能，可有效降低饲料消耗费用。同时，降低死亡率可减少处理病死动物费用，降低控制、扑灭病死动物消毒、扑杀造成的人、财、物浪费，每年可减少经济损失500万元左右。
2.社会效益。项目建成后，切实提高县级动物疫病防控能力，可快速有效开展动物疫病监测、检测、预警预报及流行病学调查，有效防控非洲猪瘟、口蹄疫、高致病性禽流感、鸡新城疫、猪瘟、高致病性猪蓝耳病、小反刍兽疫、布病等提供科学依据，为全县重大动物疫病的防控和疫情处置提供扎实的科学支撑，全县猪、牛、羊、禽发病死亡率分别控制在3%、</t>
    </r>
    <r>
      <rPr>
        <sz val="10"/>
        <rFont val="Arial"/>
        <family val="2"/>
      </rPr>
      <t> </t>
    </r>
    <r>
      <rPr>
        <sz val="10"/>
        <rFont val="方正仿宋_GBK"/>
        <family val="4"/>
      </rPr>
      <t>1%、</t>
    </r>
    <r>
      <rPr>
        <sz val="10"/>
        <rFont val="Arial"/>
        <family val="2"/>
      </rPr>
      <t> </t>
    </r>
    <r>
      <rPr>
        <sz val="10"/>
        <rFont val="方正仿宋_GBK"/>
        <family val="4"/>
      </rPr>
      <t>2%、</t>
    </r>
    <r>
      <rPr>
        <sz val="10"/>
        <rFont val="Arial"/>
        <family val="2"/>
      </rPr>
      <t> </t>
    </r>
    <r>
      <rPr>
        <sz val="10"/>
        <rFont val="方正仿宋_GBK"/>
        <family val="4"/>
      </rPr>
      <t xml:space="preserve">6%以内，有效地降低畜禽发病死亡率，促进全县畜牧业健康发展。
</t>
    </r>
  </si>
  <si>
    <t>西畴县猕猴桃现代农业产业园建设项目</t>
  </si>
  <si>
    <t>计划投入总资金1000万元，申请涉农资金103.39万元，在西畴县兴街镇石漠化治理示范区内种植猕猴桃5000亩，其中建设猕猴桃文化科普长廊630米，1584平方米的文洛式温室，13800平方米联栋温室育苗大棚、冷库、发酵池等。</t>
  </si>
  <si>
    <t>兴街镇</t>
  </si>
  <si>
    <t>项目实施后，猕猴桃产业可以增加收入300余万元，提供就业岗位200余个，增加地方群众的务工收入30余万元，产品通过保鲜冷藏后增加收益60余万元。</t>
  </si>
  <si>
    <t>西畴县八角提质增效项目</t>
  </si>
  <si>
    <t>实施八角提质增效3000亩，其中莲花塘乡1000亩，柏林1000亩，兴街镇1000亩。主要对已挂果的八角树地块，采取砍草抚育、截干矮化、松土施肥、药肥一体化吊袋防治等措施提质增效，使其达到增产增收。项目预计总投资300万元（每亩投资1000元），其中：申请乡村振兴衔接产业发展资金补助150万元（每亩补助500元），由林农投工投劳按实施方案组织实施。</t>
  </si>
  <si>
    <t>莲花塘乡、柏林乡、兴街镇</t>
  </si>
  <si>
    <t>县林业和草原局</t>
  </si>
  <si>
    <t>通过实施提质增效3年后，预计鲜果产量达1000kg(正常产量)以上，按现价平均12元/公斤计算，每亩可实现销售收入12000元，同时可解决当地劳动力务工1万个工日以上，可增加务工收入100万元以上。起到辐射带动全县6.3万亩八角完成提质增效。项目的建成对调整农村产业结构、增加农民收入，实现群众脱贫致富和“乡村振兴”建设具有积极的推动作用和深远的现实意义。</t>
  </si>
  <si>
    <t>西畴县油茶提质增效项目</t>
  </si>
  <si>
    <t>实施油茶实施提质增效3000亩，其中柏林乡1000亩，莲花塘乡1500亩，鸡街乡350亩，兴街镇150亩。主要采取除草、补植补造、松土施肥和病虫害防治等措施，预计总投资300万元（每亩投资1000元），其中：申请乡村振兴衔接产业发展资金补助150万元（每亩补助500元），由林农投工投劳按实施方案组织实施。</t>
  </si>
  <si>
    <t>柏林想、莲花塘、鸡街乡、兴街镇</t>
  </si>
  <si>
    <t>实施提质增效后挂果量成倍递增，达到丰产期每亩产量达1000-1500公斤左右，鲜果价格2-2.5元/公斤，每亩可增收2500元以上，产量和经济效益均十分可观。同时可解决当地劳动力务工1万个工日以上，可增加务工收入100万元以上。项目的建成对调整农村产业结构、增加农民收入，实现群众脱贫致富和“乡村振兴”建设具有积极的推动作用和深远的现实意义。</t>
  </si>
  <si>
    <t>西畴县兴街镇甘塘子片区苦参中药材产业基地项目(续建)</t>
  </si>
  <si>
    <t>在甘塘子片区建设50立方米灌溉蓄水池45座（每座1.96万元）、排水沟2.42km（每公里23.9万元），为135亩以苦参为主的中药材基地提供灌溉用水及排除水涝隐患。</t>
  </si>
  <si>
    <t>兴街镇甘塘子村</t>
  </si>
  <si>
    <t>县水务局</t>
  </si>
  <si>
    <t>实施后，改善耕作条件，促进产业增产增收，巩固脱贫成果，项目区增加收入2626.21万元，年均亩增收8000元；受益农户210户955人（边缘户等低收入群体30户120人)。</t>
  </si>
  <si>
    <t>西畴县蚌谷乡程家坡片区山岛中药材产业基地项目(续建)</t>
  </si>
  <si>
    <t>在程家坡片区建设蓄水池11座（其中200m3蓄水池1座，每座补助10万元；100m3蓄水池10座，每座补助7.556万元），为种植以山岛为主的112.05亩中药材提供灌溉用水。</t>
  </si>
  <si>
    <t>蚌谷乡程家坡村</t>
  </si>
  <si>
    <t>项目建成后，可提高土地承载能力和可耕种面积，提高复种系数，林草覆盖率提高0.3%，有效增加种粮及药材种植产值，项目区增加收入77.24万元，年均亩增收5000元；直接受益86户374人，其中边缘户等低收入群体30户114人。</t>
  </si>
  <si>
    <t>西畴县莲花塘和平至磨合片区烟田产业灌溉基础设施建设项目(续建)</t>
  </si>
  <si>
    <t>完成烟田种植产业础设施建设，新建灌区主供水管网22.102公里，100立方调节池5个，50立方蓄水池8个，30立方蓄水池3个。</t>
  </si>
  <si>
    <t>莲花塘乡和平村、兴街镇磨合村</t>
  </si>
  <si>
    <r>
      <t>项目建成后，可新增或改善灌区烟田面积3095亩，农业灌溉年供水80.9万m</t>
    </r>
    <r>
      <rPr>
        <sz val="10"/>
        <rFont val="宋体"/>
        <family val="0"/>
      </rPr>
      <t>³</t>
    </r>
    <r>
      <rPr>
        <sz val="10"/>
        <rFont val="方正仿宋_GBK"/>
        <family val="4"/>
      </rPr>
      <t>；解决农村3805人和1238头大牲畜、1976头小牲畜生活供水问题，年供水量17.2万m</t>
    </r>
    <r>
      <rPr>
        <sz val="10"/>
        <rFont val="宋体"/>
        <family val="0"/>
      </rPr>
      <t>³</t>
    </r>
    <r>
      <rPr>
        <sz val="10"/>
        <rFont val="方正仿宋_GBK"/>
        <family val="4"/>
      </rPr>
      <t>；可使莲花塘和平、大锡板、小锡板村、三家寨、老房子、核桃冲、草新寨、鱼塘村等3095亩烟田面积的灌溉用水得到保障；满足受益区3805人和1238头大牲畜、1976头小牲畜生活用水。受益边缘户等低收入群体112户460人。</t>
    </r>
  </si>
  <si>
    <t>西畴县鸡街河汤谷段乡村旅游产业发展项目（续建）</t>
  </si>
  <si>
    <t>结合汤谷4A级景区创建，新建河流两岸堤防工程7.641km，堤顶道路及环形步道8.99km，重建农机桥1座，新建农机桥1座、人行桥2座及灌溉取水闸1座。在实施过程中结合排涝设施布置54个排涝管口及2.9km集中式排涝沟，并在河道沿线布置34个亲水平台。</t>
  </si>
  <si>
    <t>西洒镇瓦厂村</t>
  </si>
  <si>
    <t>实施后，完善鸡街河的防洪体系，减少洪涝灾害造成的经济损失，结合汤谷4A级景区创建，带动地区乡村旅游业发展，提高沿河两岸人民群众的生命财产及人民群众经济收入，保障区域经济和谐发展。防洪保护河流两岸沿线的坝达、上果、老鹰岩及狭山村，保护面积2.1km，保护人口0.38万人、保护农实施石坎梯田0.21万亩。受益农户510户2160人（边缘户等低收入群体190户750人)。</t>
  </si>
  <si>
    <t>西畴县产业发展小额信贷贴息</t>
  </si>
  <si>
    <t>2023年1-12月共2450户脱贫户借贷产业发展小额贷款27100万元，共需贴息资金480万元</t>
  </si>
  <si>
    <t>全县9个乡(镇)</t>
  </si>
  <si>
    <t>县乡村振兴局</t>
  </si>
  <si>
    <t>用于2450户脱贫户(含边缘户等低收入群体)小额贷款贴息；助力脱贫人口和边缘易致贫户发展产业增收，解决发展产业缺少资金的问题，小额信贷能为贷款户年均增收2400元以上，进一步巩固脱贫成果。</t>
  </si>
  <si>
    <t>柏林乡手工艺文化发展试点项目</t>
  </si>
  <si>
    <t>在柏林乡建设手工艺产业发展项目生产基地一个，用于服务柏林乡手工艺制品文化产业发展。一、手工业生产车间及相关配套设施建设，累计投资89.7万元。二、设备购买：茶叶生产加工设备（烘干机、筛选机、包装机）；竹制样品及生产器材，代加工产品生产线所需相关设备及其他生产生活设备，投资30万元。三、手工艺者技能培训及能力提升资金5万元。项目计划总投资129.7万元。</t>
  </si>
  <si>
    <t>柏林乡</t>
  </si>
  <si>
    <t>柏林乡人民政府</t>
  </si>
  <si>
    <t>有效解决剩余劳动力就近就地务工需求，提供就业岗位百余个，务工收入3000元/人。竹编项目、代加工项目、手工茶项目预计增加村集体经济收入5万元以上。受益群众1076户4431人（脱贫户194户726人）。</t>
  </si>
  <si>
    <t>兴街镇东升3A级景区乡村旅游产业建设项目</t>
  </si>
  <si>
    <r>
      <t>计划投人衔接资金200万元，主要建设内容是：建设不规则毛石嵌草路面：1830.08 ㎡；停车场植草砖铺：1181.66 ㎡；绿化工程：种植土回（换）填 4461m</t>
    </r>
    <r>
      <rPr>
        <sz val="10"/>
        <rFont val="宋体"/>
        <family val="0"/>
      </rPr>
      <t>³</t>
    </r>
    <r>
      <rPr>
        <sz val="10"/>
        <rFont val="方正仿宋_GBK"/>
        <family val="4"/>
      </rPr>
      <t>，草坪 18057 ㎡；安装工DN300 双壁波纹管 100m，沉泥井 2 座，DN50PE 管 100m；按照太阳能路灯49 套。</t>
    </r>
  </si>
  <si>
    <t>兴街镇人民政府</t>
  </si>
  <si>
    <t>县民宗局</t>
  </si>
  <si>
    <t>本项目直接覆盖果达嘎村小组86户420人、戈木村小组72户323人、岔河小组118户532人。项目建设后，将惠及全镇50个村小组，为群众提供舒适、干净、卫生农特产品交易市场，提高农特产品交易率。提供就业岗位20个，增加群众收入30余万元。</t>
  </si>
  <si>
    <t>莲花塘乡和平木者产业防洪灌溉一体化沟渠建设项目</t>
  </si>
  <si>
    <t>在和平田棚、木者坝子蔬菜基地建设一条防洪、灌溉一体化沟渠：共320米，40*40段面的排洪沟，每米投入200元，预计共投入资金25万元。</t>
  </si>
  <si>
    <t>莲花塘乡</t>
  </si>
  <si>
    <t>莲花塘乡人民政府</t>
  </si>
  <si>
    <t>建成后惠及田棚、木者共67户324人，其中脱贫户及监测对象13户54人，可灌溉蔬菜种植基地150余亩，亩产值6000元，共计90万元。</t>
  </si>
  <si>
    <t>莲花塘乡芦差冲村2023年中央财政以工代赈项目</t>
  </si>
  <si>
    <t>实施硬化产业路2条，全长 4.047km，均在原有道路上建设，路面宽度为3米，20厘米厚C25混凝土面层、15厘米厚级配碎石基层，需资金249.5万元；建设直径110 PE引水管4500米，直径75 PE送水管主管5000米，建设容积为1800立方米蓄水池3个，需资142.5万元。共计需资金392万元。</t>
  </si>
  <si>
    <t>县发改局</t>
  </si>
  <si>
    <t>项目建成后，有效提高群众务工收益，预计可以增加务工收入80余万元、解决芦差冲澳洲坚果管养难、收果难、转运难的问题，同时也能对产能进行提质增效，进而增加农户的收入80余万元，而且通过政府的合理引导、村合作社的合理经营，还能不断壮大村集体经济，预计可以增加村集体经济30余万元。</t>
  </si>
  <si>
    <t>兴街镇新兴社区易地搬迁点后续产业扶持巩固基础设施建设项目</t>
  </si>
  <si>
    <t>在兴街镇新兴社区易地搬迁安置点安装太阳能路灯60盏，以村集体投入的形式搭建5000平方米的林木加工制品加工点一个，鼓励群众就近务工，总投资264万元。</t>
  </si>
  <si>
    <t xml:space="preserve">通过项目建设，规范公交车停车位，简易商铺出租，带动村集体经济收益，每年增加村集体收益3万元以上。带动周边群众就近就地务工1600余人次，务工收入2万余元，增加脱贫户及三类监测对象获得收益分配收入600元，促进巩固脱贫成果，惠及449户1802人，其中边缘户等低收入群体39户129人。
 </t>
  </si>
  <si>
    <t>西畴县龙堂乌骨鸡养殖专业合作社乌骨鸡产业项目(续建)</t>
  </si>
  <si>
    <t>养殖西畴乌骨鸡2万羽，常年存栏2.5万羽，年出栏5万羽以上，带动其他农户发展乌骨鸡。</t>
  </si>
  <si>
    <t>项目实施后，实现常年存栏西畴乌骨鸡2.5万羽，年出栏5万羽以上，实现户均增收5500元，巩固脱贫成果。惠及农户540户2180人，其中三类对象102户422人。</t>
  </si>
  <si>
    <t>兴街镇革机片区农旅融合产业发展项目</t>
  </si>
  <si>
    <t>通过村民土地集中入股的形式，种植花椒50亩，仙人掌200亩。配套机耕路3000米，建设水果自助采摘园50亩，打造山顶露营基地40亩及3.5米宽道路建设2000米，亲子游乐园20亩，配套亲子游乐设施；荷花种植150亩（含开发荷花文旅产品、荷塘养鱼），总投资362万元。</t>
  </si>
  <si>
    <t>实施后，有效壮大村集体经济，扶持发展种植业，增加村集体经济收入3万元；带动革机周边农户发展种植业，其中带动弱势群体245户1452人，实现年人均增收3000元以上。</t>
  </si>
  <si>
    <t>西畴县林帆木姜子基地和生产加工厂房建设项目</t>
  </si>
  <si>
    <t>1.2000平方米彩钢瓦厂房及其配套设施建设，投入资金300万元；2.1000立方米水池建设，投入资金8万元；3.1000亩示范基地建设，每亩1530元，投入资金153万元；共计投入461万元。</t>
  </si>
  <si>
    <t>兴街镇清河村委会红石岩村</t>
  </si>
  <si>
    <t>通过项目建设，一是能将木姜子产业发展为一项有价值、有产品、有效益的农业特色产业链；二是通过木姜子种植，通过土地流转，务工增收等方式带动项目区489户2135人，三类监测对象12户32人实现户均增收1000元以上。</t>
  </si>
  <si>
    <t>兴街镇东升村委会新房子村集体经济产业发展项目</t>
  </si>
  <si>
    <t>实施民族服饰文化产业开发，建成厂房240平方米及配套基础设施，预计投入60万元；</t>
  </si>
  <si>
    <t>兴街镇新房子村</t>
  </si>
  <si>
    <t>项目实施后，可实现村集体年收入20万元以上。</t>
  </si>
  <si>
    <t>新马街乡百村示范村建设产业发展项目</t>
  </si>
  <si>
    <t>新开挖石碑村小组辣椒产业道路3300米，小江东乌骨鸡产业道路硬化1100米。上寨种植芒果树600颗，种植坚果树2000颗</t>
  </si>
  <si>
    <t>新马街</t>
  </si>
  <si>
    <t>新马街乡人民政府</t>
  </si>
  <si>
    <t>项目建成有效为龙潭坡、石碑、小江东村小组发展产业带来更加便利的生产条件，石碑村小组种植辣椒产业带来群众增收5000元以上，龙潭坡种植中药材产业带来群众增收4000元以上。小江东乌骨鸡产业带来群众增收5000元以上。脱贫户、监测户每户实现增收1000元以上。</t>
  </si>
  <si>
    <t>柏林乡百村示范村建设产业发展项目</t>
  </si>
  <si>
    <t>在柏林乡景德寨示范村实施沿路油茶带新植5公里，投资5万元，提质改造955亩（油茶500亩，八角455亩，施肥、修枝）投资57.3万元，产业道路开挖2条6公里，单价2万元/公里。项目计划总投资74.3万元，申请补助50万元。</t>
  </si>
  <si>
    <t>通过产业提质增效、就业带动、入股分红等形式带动更多群众实现增收，带动更多人口实现就业，同时发展壮大乡域合作社。受益群众362户1188人（脱贫户45户127人），预计收益36万元，户均增收1000 元以上；进一步促进当地村集体经济发展壮大。</t>
  </si>
  <si>
    <t>法斗乡小集群肉牛养殖示范项目</t>
  </si>
  <si>
    <r>
      <t>在法斗村委会、三元井村委会、新箐村委会肉牛养殖较为集中的3个村组实施该项目，1.对养殖户自行扩大（新建）养殖圈舍，改造（新建）牛粪处理池的农户进行奖补；2.新建100m</t>
    </r>
    <r>
      <rPr>
        <sz val="10"/>
        <rFont val="宋体"/>
        <family val="0"/>
      </rPr>
      <t>³</t>
    </r>
    <r>
      <rPr>
        <sz val="10"/>
        <rFont val="方正仿宋_GBK"/>
        <family val="4"/>
      </rPr>
      <t>产业用水蓄水池2个，铺设用水管网（60万元）；3.建设青贮饲料加工厂1座，配套加工设备，引进生产技术；4.建设青储饲料仓库2个（40万元）；5.有机肥生产厂1座，配套加工设备，引进生产技术，该项目所形成的厂房、设备等固定资产归属权为村集体（70万元）。</t>
    </r>
  </si>
  <si>
    <t>法斗乡</t>
  </si>
  <si>
    <t>法斗乡人民政府</t>
  </si>
  <si>
    <t>社会效益：项目的实施能有效解决半劳力、无法外出务工劳动力的就业问题，能直接惠及80户养殖户，推动肉牛养殖产业向着标准化、现代化、规模化发展，形成较为完善的肉牛养殖产业链，发挥引领示范作用，实现肉牛养殖助力产业振兴。经济效益：规划区域农户一直自主发展肉牛养殖，积累了一定的养殖及销售经验，且随着经济社会发展，人民群众生活水平持续提升，牛肉市场需求量不断增大，该项目的投资条件较为成熟。①养殖户：促进每户养殖户至少新增养牛3头以上，每户每年增收1万元以上；②村集体经济：有机肥生产厂利润计算，按照每头牛每年产生粪便约1.8吨，3吨牛粪生产加工出1吨有机肥，每吨有机肥利润约为200元计算，每年可以增加村集体收入7.6万元以上。</t>
  </si>
  <si>
    <t>董马乡上下锅地塘村小组百村示范村建设产业发展项目</t>
  </si>
  <si>
    <t>董马乡上下锅地塘村百亩食用仙人掌种植示范基地集体经济产业发展项目，涉及锅地塘村委会，包括产业道路、胭脂虫养殖大棚等配套设施建设，农户种养殖培训、土地流转到户奖补等费用，共计投入资金50万元。
1.新开挖产业道路配套设施建设，包括材料、机械、人工等费用，新建产业道路1.2公里，合计7.2万；
2.开展仙人掌种植及胭脂虫养殖技术培训，合计3万元；3.引进公司带领农户种植食用仙人掌100亩，按照每户补助600元计算，一次性奖补三年，投入资金18万元；4.新建胭脂虫养殖钢架大棚400㎡，含土地流转、材料等费用，投入资金21.8万元。</t>
  </si>
  <si>
    <t>董马乡</t>
  </si>
  <si>
    <t>2023.1-12</t>
  </si>
  <si>
    <t>董马乡人民政府</t>
  </si>
  <si>
    <t xml:space="preserve">（一）社会效益：有助于进一步发展林业，促进生态环境保护与涵养，促进区域经济走可持续发展的道路。可为董马乡产业发展提供借鉴，有助于富民强乡，较快地增加农民收入。涉及82户332人，其中脱贫11户45人。
（二）经济效益:栽种一年后可采收种片10片以上，亩产可达1000公斤，每公斤售价12元，可获利1.2万元。第三年进入挂果期，亩产可达500—1000公斤，每公斤售价28元，可获利2.5万元左右。三年后，可实现年产值100万元以上。可带动上下锅地塘81户农户户均增收2000元以上，集体经济收益2.5万元以上，对推动巩固拓展脱贫攻坚成果与乡村振兴有效衔接起到积极的作用。
</t>
  </si>
  <si>
    <t>西畴县董马乡无刺花椒种植示范基地建设项目</t>
  </si>
  <si>
    <t xml:space="preserve">董马乡无刺花椒种植示范基地集体经济产业发展项目，涉及锅地塘村委会，规划种植无刺花椒1000亩，流转土地1000亩，主要用于土地流转到户奖补，按照每亩补助600元计算，一次性奖补三年，共计投入资金180万元。
</t>
  </si>
  <si>
    <t xml:space="preserve">1.社会效益：项目的实施，惠及农户715户2675人，其中脱贫户130户413人，监测户1户3人，有力破解石山片区产业发展的瓶颈，积累产业发展的经验；2.经济效益：可带动当地群众进入基地务工，实现年人均增收2000元以上；三年以后，开始产生经济效益，村集体经济获得收入，按照30%的比例获得集体经济收益，有利于进一步壮大村集体经济收入；
</t>
  </si>
  <si>
    <t>鸡街乡中寨村委会纸厂村农旅融合产业建设项目</t>
  </si>
  <si>
    <t>一是实施两污治理：污水管网建设，DN300主管529米、PUC100入户管1032米、检查井31个、75立方化粪池2个、30方立方米氧化池2个；饮水管网建设，主管DN32镀锌钢管970米、入户管DN20镀锌管860米、闸阀井1个、新建50立方米清水池1个。二是产业发展促增收。发展枇杷栽种200亩，发展绿色渔业、发展庭院经济20户，地埂经济50户，带动群众增收致富。</t>
  </si>
  <si>
    <t>鸡街乡</t>
  </si>
  <si>
    <t>鸡街乡人民政府</t>
  </si>
  <si>
    <t>项目实施后，完善村内基础设施建设，提升村庄人居环境，以发展产业促增收为目标，有效建立“双绑”机制，促进村集体经济收入、并带动农户收入稳定增长，完善产业基础设施，惠及农户87户351人，其中边缘户等低收入群体9户28人。</t>
  </si>
  <si>
    <t>西洒镇脱贫户及三类监测对象产业合作发展项目</t>
  </si>
  <si>
    <t>由村集体对脱贫户及三类监测对象土地流转用于烤烟、油菜、连翘种植，采取以奖代补的方式，增加脱贫户及三类监测对象的转移性收入。其中，包括对无生产经营性收入的389户1184人，弱劳力、无劳力的157户471人，人均收入低于10000元的54户55人的土地进行流转，每户按1000元进行奖补，合计投资60万元。</t>
  </si>
  <si>
    <t>西洒镇</t>
  </si>
  <si>
    <t>西洒镇人民政府</t>
  </si>
  <si>
    <t>项目建成后，一是可增加脱贫户及三类监测对象的转移性收入，解放部分劳动力，这部分劳动力就可进行务工增加收入。二是有利于盘活土地，增加收入。三是惠及脱贫户及三类监测对象389户1184人。</t>
  </si>
  <si>
    <t>蚌谷乡木者村委会村集体产业发展基础设施建设项目</t>
  </si>
  <si>
    <t>在木者达孟海子实施500亩农特产品及占地500平方米山泉水物流中心配套基础设施建设。</t>
  </si>
  <si>
    <t>蚌谷乡</t>
  </si>
  <si>
    <t>蚌谷乡人民政府</t>
  </si>
  <si>
    <t>项目建成后产权归村集体所有，与公司合作(公司负责经营并承担经营成本)，收益分成(村小组占51%、村委会占9%、公司占40%)，预计年收入可达600万元。惠及农户610户2600人，其中边缘户等低收入群体67户286人。</t>
  </si>
  <si>
    <t>蚌谷乡脱贫户及三类监测对象产业合作发展项目</t>
  </si>
  <si>
    <t>由村集体对现有村集体经济组织盘活无劳力、弱劳力、半劳力、经营能力弱、已集中搬迁安置的脱贫户及监测对象土地资源，发展巴西菇、中药材、蔬菜种植基地等产业，按照600元每亩进行土地流转奖补到户。同时针对有劳力的脱贫户及监测对象低收入群体，通过村集体或大户带动，鼓励其自主发展产业，实施到户奖补。</t>
  </si>
  <si>
    <t>项目实施后，能有效推动村集体经济发展，带动周边群众就近就地务工促进巩固脱贫成果，惠及全乡7个村农户，预计能有效带动周边群众就近就地务工200余人次，务工收入80万余元，每年增加村集体收入8万余元。</t>
  </si>
  <si>
    <t>莲花塘乡脱贫户及三类监测对象产业合作发展项目</t>
  </si>
  <si>
    <t>通过村集体经济组织盘活各村脱贫户及三类监测中无劳动力、半劳动力、弱劳动力户土地，进行土地流转发展产业。全乡涉及72户200亩（莲花塘5户13亩、芦差冲6户22亩、红石岩17户38亩、戛机4户24亩、革岔4户12亩、界牌4户19亩、小锡板4户15亩、大锡板13户121亩、和平8户19亩、香坪山7户17亩），每亩奖补500元，发展甘蔗、连翘、生姜等产业170亩。共计需资金40万元。</t>
  </si>
  <si>
    <t>项目建成后带动无劳动力、半劳动力、弱劳动力的脱平户及三类监测对象72户126人，提高土地流转收入，分红收入及部分务工收入。</t>
  </si>
  <si>
    <t>莲花塘乡农特产品孵化中心村集体经济项目</t>
  </si>
  <si>
    <t>在莲花塘德者新建加工厂房（包含加工区、库存区、晾晒场地），占地500平方米，预计投入80万；购买加工设备一套需投入100万；两项共计投入180万，申请补助资金150万元。</t>
  </si>
  <si>
    <t>项目建成后，可将全乡农特产品集中统一加工、包装进行销售，增加产品附加值约60余万元。可吸纳村民就近务工80余人，可使务工增收30余万元。提高莲花塘乡农特产品形象，增加村集体经济收益20余万元。</t>
  </si>
  <si>
    <t>兴街镇脱贫户及三类监测对象产业合作发展项目</t>
  </si>
  <si>
    <t>投入资金100万元，由村集体牵头实施，盘活全乡140户无劳力、弱劳力、半劳力、经营能力弱、已集中搬迁安置的脱贫户及监测对象土地资源，发展八角、烤烟、油菜等产业，按照600元每亩进行土地流转奖补到户，分村进行实施。同时针对有劳力的脱贫户及监测对象低收入群体，通过村集体或大户带动，鼓励其自主发展产业，实施到户奖补。</t>
  </si>
  <si>
    <t>项目实施后，可盘活全乡140户无劳力、弱劳力、半劳力、经营能力弱、已集中搬迁安置的脱贫户及监测对象土地资源，实现户均增收1000元以上，有利于推动巩固拓展脱贫攻坚成果与乡村振兴有效衔接，拓宽脱贫户及检测对象增收渠道，壮大村集体经济收益。可惠及三类对象等低收入群体80户297人</t>
  </si>
  <si>
    <t>新马街乡脱贫户及三类监测对象产业合作发展项目</t>
  </si>
  <si>
    <t>通过村集体经济组织盘活各村脱贫户及三类监测中无劳动力、半劳动力、弱劳动力户土地，进行土地流转发展产业。全乡涉及72户200亩，每亩奖补500元，发展甘蔗、辣椒、生姜等产业200亩。共计需资金10万元。通过奖补脱贫户及三类监测自行养殖生猪、肉牛，按照生猪每头500元，肉牛每头1200元补助，共计需资金20万元</t>
  </si>
  <si>
    <t>新马街乡</t>
  </si>
  <si>
    <t>项目实施后，，有效壮大村集体经济，扶持发展种植产业，增加村集体经济收入3万元；带动周边农户发展种植、养殖业，其中带72户254人，实现年人均增收1000元。</t>
  </si>
  <si>
    <t>柏林乡脱贫户及三类监测对象产业合作发展项目</t>
  </si>
  <si>
    <t>重点针对柏林乡583户脱贫户及三类对象发展合作产业。由村集体流转土地277.55亩，与合作社联结发展油茶，每亩投资1000元，采取“合作社+脱贫户、三类对象+基地”的模式合作发展。项目计划总投资27.755万元，申请涉农资金20万元。</t>
  </si>
  <si>
    <t>通过土地流转、规模化经营等形式建立利益联结机制，全面盘活群众土地资源，带动更多脱贫户及三类监测对象实现增收，带动更多贫困人口实现就业，同时发展壮大乡域合作社。受益群众115户脱贫户及三类对象，预计户均增收2000元以上。</t>
  </si>
  <si>
    <t>法斗乡脱贫户及三类监测对象产业合作发展项目</t>
  </si>
  <si>
    <t>由村集体牵头实施，盘活全乡300余户无劳力、弱劳力、半劳力、经营能力弱、已集中搬迁安置的脱贫户及监测对象土地资源，计划流转土地800亩，发展八角、烤烟、油菜等产业，按照300元每亩进行土地流转奖补到户，分村进行实施。同时针对有劳力的脱贫户及监测对象低收入群体，通过村集体或大户带动，鼓励其自主发展产业，实施到户奖补。申请涉农资金60万元。</t>
  </si>
  <si>
    <t>（一）社会效益：流转整户外出务工及无劳动力农户土地资源，能有效杜绝土地撂荒现象。（二）经济效益：项目实施预计能流转2000亩土地，预计间接惠及800户低收入农户，预计每户每年增加财产性收入600元以上。（三）生态效益：村委会或种植大户流转土地经营，政府能更有效的指导、制约生产过程，科学合理使用化肥级农药，降低农业生产对环境的污染，逐步实现全程绿色生产，并形成带动示范作用。</t>
  </si>
  <si>
    <t>法斗乡村集体经济产业发展项目（仙人掌产业）</t>
  </si>
  <si>
    <t>三元井村委会发展仙人掌产业，第一期计划种植100亩（订单农业），逐步扩大规模，流转土地、前期管理、修建机耕路、安装滴灌等农业基础设施投入，申请滚动运行资金50万元。</t>
  </si>
  <si>
    <t>社会效益：项目实施后为石山区域农户产业发展指引方向，探索产业发展新路径，营造敢闯、敢干、敢试的干事创业浓厚氛围。经济效益：栽种一年后可采收种片10片以上，综合下来生产1公斤菜片只需要0.2—0.3元，进入盛产期预计能实现50万元产值，有效促进村集体经济增收。</t>
  </si>
  <si>
    <t>董马乡董马村委会集体经济产业发展项目</t>
  </si>
  <si>
    <t>在董马乡董马村委会新建新能源烤房群20座，占地2.52亩，项目建设采用“公司+村集体+农户”的方式，每座烤房可满足20亩共400亩的烘烤任务。总投资120万元，其中烟草专项补助20x3.5=70万元，申请财政衔接资金补助20x2.5=50万元。</t>
  </si>
  <si>
    <t>项目建成后，产权确认给村集体管理使用(期限10年)。1.流转盘活土地400亩，农户每年可获土地流转收入32万元；2.种烟户种植烤烟400亩，烟叶产值200万元(5000元/亩)、创造税收34.8万元(870元/亩)，带动项目区及周边群众300人获得务工收入60万元，人均年增收2000元；3.租赁给种烟户使用，村集体每年可获租赁收入1.6万元，壮大村集体经济。</t>
  </si>
  <si>
    <t>董马乡脱贫户及三类监测对象产业合作发展项目</t>
  </si>
  <si>
    <t>投入资金30万元，由村集体牵头实施，盘活全乡392户无劳力、弱劳力、半劳力、经营能力弱、已集中搬迁安置的脱贫户及监测对象土地资源，计划流转土地500亩，发展无刺花椒、烤烟、油菜等种植业，按照600元每亩进行土地流转奖补到户，分村进行实施。其中：通心坡75户、锅地塘50户、新寨53户、芹菜塘43户、董马46户、么铺子84户、龙里41户。同时针对有劳力的脱贫户及监测对象低收入群体，通过村集体或大户带动，鼓励其自主发展产业，实施到户奖补。</t>
  </si>
  <si>
    <t>项目实施后，可盘活全乡392户无劳力、弱劳力、半劳力、经营能力弱、已集中搬迁安置的脱贫户及监测对象土地资源，实现户均增收800元以上，有利于推动巩固拓展脱贫攻坚成果与乡村振兴有效衔接，拓宽脱贫户及检测对象增收渠道，壮大村集体经济收益。</t>
  </si>
  <si>
    <t>鸡街乡脱贫户及三类监测对象产业合作发展项目</t>
  </si>
  <si>
    <t>由村集体牵头实施，盘活全乡无劳力、弱劳力、半劳力、经营能力弱、已集中搬迁安置的脱贫户及监测对象土地资源，计划流转土地600亩，用于发展烤烟、油菜等产业，按照600元每亩进行土地流转奖补到户。同时针对有劳力的脱贫户及监测对象低收入群体，通过村集体或大户带动，鼓励其自主发展产业，实施到户奖补。申请涉农资金40万元。</t>
  </si>
  <si>
    <t>项目实施后，可盘活全乡无劳力、弱劳力、半劳力、经营能力弱、已集中搬迁安置的脱贫户及监测对象土地资源，实现户均增收800元以上，有利于推动巩固拓展脱贫攻坚成果与乡村振兴有效衔接，拓宽脱贫户及检测对象增收渠道，壮大村集体经济收益。</t>
  </si>
  <si>
    <t>西畴县嫩妖妖豆制特色品标准化厂房新建项目</t>
  </si>
  <si>
    <t>项目建设计划总投资2397.2万元，申请涉农资金300万元，建设一个标准化豆制品生产厂房，厂房占地20亩，按科学规划分布为基础工艺加工区、产品分类加工区、产品包装区、各类仓库群、试验区等区域，含仓库、锅炉房、排污系统、净水系统及综合实验楼等。其中进料预备仓库150平方米、煮浆区300平方米、包装车间600平方米、冷库100平方米、废料库100平方米。</t>
  </si>
  <si>
    <t>工业园区</t>
  </si>
  <si>
    <t xml:space="preserve"> 项目建成后形成的固定资产产权归蚌谷乡龙正村集体所有。主要生产休闲豆制品、特色豆腐、预包装生鲜豆制品，实现年营业收入5000万元以上。预计产能日加工大豆10吨以上，年销耗大豆3600吨以上，可带动全县种植大豆1万余亩（其中：带动蚌谷乡300余户种植黄豆1500亩），为老百姓创收2500万元；同时可增加就业150个人以上就业岗位，每年为老百姓创造1000万以上的务工收入；豆渣等附属产物可以带动养殖，为老百姓每年创收300万左右。带动总收益每年预计3800万元。项目惠及龙正村农户715户3130人（其中：脱贫户与监测对象户137户531人），新增岗位带动龙正村劳动力务工就业68人。</t>
  </si>
  <si>
    <t>西畴县兴街镇贵相维草莓种植专业合作社品种改良项目</t>
  </si>
  <si>
    <t>1.购买优质种苗1.5万颗，单价10元/颗，投入资金15万元；2.购买基质土40立方米，580元/立方，投入资金2.32万元；3.购买珍珠岩1000袋，20元/袋，投入资金2万元。</t>
  </si>
  <si>
    <t>兴街镇三光村委会多依坪村</t>
  </si>
  <si>
    <t>项目建成后，村集体每年可获稳定的固定收益，既壮大了村集体经济也减轻了社会压力；
15万元项目资金作为发展资金投入建设，村集体每年可实现最低保底合作收益，项目区村委会群众可从中收益，通过土地流转、务工增收、消费带动等方式，实现村集体发展壮大。</t>
  </si>
  <si>
    <t>兴街镇达嘎村民族文化旅游产业提升项目</t>
  </si>
  <si>
    <t>安装红色旅游景点标识牌3套，规格2米-3米；安装公厕标识5个，规格50厘米-35厘米；安装全景导览（双面）1套，规格3米-2.8米；安装厕所标识1套，规格1.8米-2.8米；安装停车场全景导览（双面），规格3米-1.8米；
安装路口导示牌3套，规格2.6米-0.8米。</t>
  </si>
  <si>
    <t>通过项目实施，丰富东升景区业态，吸引游客前来旅游消费，增加村集体收入5万元以上，拉动群众逐步走向产业兴村道路，项目惠及农户86户268人。</t>
  </si>
  <si>
    <t>西畴县肉牛养殖用水项目</t>
  </si>
  <si>
    <t>在鸡街乡那马村、海子村、龙老村、中寨村、鸡街村实施200m3水池1座，配水管道44754m，解决全县2860头肉牛养殖用水问题。</t>
  </si>
  <si>
    <t>项目实施后，可以有效解决2860头肉牛养殖用水问题，项目实施后，每年增加经济收入约30万元，对全县肉牛养殖提供用水保障。</t>
  </si>
  <si>
    <t>鸡街乡鸡街村委会村集体经济农特产品建设项目</t>
  </si>
  <si>
    <t>建设村集体交易中心简易钢结构罩棚 877 平方米，配套建设临时交易摊位114 个，临街铺面 7 间，面积 176 平方米，公共厕所 1 处，面积 41平方米，管理用房 1 栋，面积 20平方米，并配套建设相关附属围墙、给排水设施和电力电信设施。</t>
  </si>
  <si>
    <t>项目建设后，将惠及全乡287个村小组，为群众提供舒适、干净、卫生农特产品交易市场，提高农特产品交易率。同时，每年村集体纯收入增加10万余元，提供就业岗位3个，增加群众收入。</t>
  </si>
  <si>
    <t>鸡街乡2023年那马村委会村集体产业发展建设项目</t>
  </si>
  <si>
    <t>那马村集体种植榨糖甘蔗60亩、发展生态渔业养殖3亩，计划投入资金10万元。</t>
  </si>
  <si>
    <t>项目实施后增加村集体经济每年5万元以上。提供就业岗位10个以上。</t>
  </si>
  <si>
    <t>西洒镇汤谷村民族文化旅游产业提升项目</t>
  </si>
  <si>
    <t>一是计划在汤谷村小组维修更换太阳能路灯电池及控制器36盏；二是汤谷村小组活动广场水池池底填平及硬化处理19.25平方米（长5.5米、宽3.5米、厚5公分）；三是民族文化元素建设2块；四是对汤谷村小组活动广场1处基础提档升级。</t>
  </si>
  <si>
    <t>项目建成后，能够让村内亮化，解决群众夜间出行问题，提升夜娱活动质量。项目惠及农户76户325人</t>
  </si>
  <si>
    <t>莲花塘乡2022年香坪山发展生态康养旅游产业项目(续建）</t>
  </si>
  <si>
    <r>
      <t>完善旅游产业基础设施，如乱毛石与混凝土砌筑挡土墙支砌564m</t>
    </r>
    <r>
      <rPr>
        <sz val="10"/>
        <rFont val="宋体"/>
        <family val="0"/>
      </rPr>
      <t>³</t>
    </r>
    <r>
      <rPr>
        <sz val="10"/>
        <rFont val="方正仿宋_GBK"/>
        <family val="4"/>
      </rPr>
      <t>、场地平整（混凝土浇筑）1100㎡、路面硬化（C30混凝土铺设20cm厚铺面）391㎡、节点水管安装550m、混凝土排水管安装26m等</t>
    </r>
  </si>
  <si>
    <t>通过项目实施，能进一步完善香坪山片区旅游产业基础设施，提高乡村产业质量和竞争力，增加旅游经济收入，同时还能创造就业岗位，提高群众务工增收，预计创造经济价值1200余万元，惠及群众246户1026人，其中脱贫户57户196人</t>
  </si>
  <si>
    <t>蚌谷乡2022年美丽乡村示范创建文化旅游产业类项目(续建）</t>
  </si>
  <si>
    <t>在蚌谷乡龙正村产业道路开挖1136平方米，蚌谷乡陡坎村小组建设配套800立方米水池一个，建设产业配套道路3970平方米，共计投入118.862023万元。</t>
  </si>
  <si>
    <t>完成产业道路开挖，水池建设，便于群众发展生产。</t>
  </si>
  <si>
    <t>新马街乡革命老区红色文化旅游产业项目(续建）</t>
  </si>
  <si>
    <t>红色革命标识石碑刻字320平方米、村庄污水管网建设2285米、人居环境整治提升（美丽庭院）1160平方米、民族文化墙建设310平方米。</t>
  </si>
  <si>
    <t>新马街乡龙潭坡、田冲、新地房、上寨</t>
  </si>
  <si>
    <t>新马街人民政府</t>
  </si>
  <si>
    <t>促进革命老区红色文化旅游业发展，有效改善解决老区人居环境和村容村貌，提升老区人民生活幸福指数。</t>
  </si>
  <si>
    <t>法斗乡百村示范产业类项目(续建）</t>
  </si>
  <si>
    <t>计划在法斗乡董有村建设马龙洲百草路800m、马龙洲粽子产业示范园430 平方米、大冲林下经济产业100亩、大冲经济林木带460m、生产路0.6km，实施草果产业提质增效工程。</t>
  </si>
  <si>
    <t>法斗乡马龙洲、大冲等15个2022年“百村”示范村</t>
  </si>
  <si>
    <t>一是能实现群众增收50户3000元以上，通过建设产业园，完善产业基础设施，促进特色农业产业增产量、提质量、树品牌，不断提高产品附加价值，将独有的资源禀赋转化为经济优势；二是改善人居环境，持续提升村庄风貌；三是完善农旅要素，促进农旅融合发展。</t>
  </si>
  <si>
    <t>西洒镇刘家塘示范村产业项目</t>
  </si>
  <si>
    <t>一是农业基础设施建设，计划实施喷灌管网安装200亩，新建机耕道1000米，土壤改良200亩；二是发展种植业，计划实施花生种植200亩，油菜种植250亩以及发展庭院经济；三是特色民族文化村容村貌整治；四是生活污水收集处理和资源化利用。</t>
  </si>
  <si>
    <t>项目的实施，可覆盖1个村小组，直接受益人口达62户295人，有效为刘家塘村小组发展产业带来更加便利的生产条件，种植花生、油菜以及庭院经济产业带来群众增收3000元以上，新建喷灌管网设施、机耕道以及土壤改良带来群众增收2000元以上。村容村貌治理以及生活污水资源化利用能有效改善村庄环境和基础设施建设。脱贫户、监测户每户实现增收1000元以上。</t>
  </si>
  <si>
    <t>兴街镇2023年发展新型农村集体经济试点项目</t>
  </si>
  <si>
    <t>1.场地建设。投入建设资金 250 万元用于建设露营基地场地、以及水电、路、排水排污管道等配套基础设施。2.配套设施建设。投入资金 230 万元，其中 100 万元用于建设露营台地、帐篷、卫生间等露营配套相关设施，130 万元用于建设配套亲子儿童乐园。配齐网红碰碰球、三维针雕、户外蹦床、秋千吊椅、儿童攀岩墙、攀爬网、儿童滑梯等娱乐项目。3.宣传推广项目建设。投入资金 20 万。其中：投入资金 2 万元，用于网红孵化、制作露营基地宣传片等；投入资金 8 万元，用于通过抖音、微信公众号等线上宣传露营基地。投入资金 10 万元用于制作横幅标语，制作并在公交站台、电视台等投放广告。</t>
  </si>
  <si>
    <t>兴街镇东升村委会</t>
  </si>
  <si>
    <t>县委组织部</t>
  </si>
  <si>
    <t>通过项目实施，预计带动 15 个村（社区）33 个村小组 2509
户 9945 人增收 36.5 万元。其中：预计通过农产品深加工，统一贴牌销售增收 8 万元；预计通过吸引游客消费增收 20 万元；预计出租摊位增收 8.5 万元。</t>
  </si>
  <si>
    <t>鸡街乡2022年度乡村振兴产业发展项目(续建）</t>
  </si>
  <si>
    <t>中寨村委会汪家坪种植黄金油桃2000棵、那马村委会下坝种植芒果500棵、王家塘老寨、瓦窑、韦家队、野马塘、凹塘、三丫口中寨种植金银花6500棵及8个村庄风貌提升。</t>
  </si>
  <si>
    <t>通过项目的实施，项目惠及8个村小组320户965人，通过产业发展为基础，以促群众增收为目标，发展村庄种植产业，提高群众收入，带动群众增收致富。同时改善村庄人居环境，提高群众生活舒适度、幸福感，为建设美丽乡村、产业村奠定夯实基础。</t>
  </si>
  <si>
    <t>鸡街乡小箐湾村小坝塘维修项目</t>
  </si>
  <si>
    <t>计划投入资金50万元，用于对鸡街乡海子村委会小箐湾村小组小坝塘进行维修，坝底维修面积约600平方米，边缘维修面积约300平方米。</t>
  </si>
  <si>
    <t>项目实施后 ，可以装水约6000立方米，可以灌溉水田200余亩，惠及小箐湾村及周边群50余户。</t>
  </si>
  <si>
    <t>2023年西畴县蚌谷乡长箐村委会
宜居宜业和美乡村建设项目</t>
  </si>
  <si>
    <t xml:space="preserve">
瓦屋面提升1个村组11户1500平方米、村庄风貌提升14个村组221户、道路清理整治2.3公里、村组范围内安装太阳能路灯30盏等。发展庭院经济（金线莲种植）2个村组37户2105余平方米、种植油菜1个村组120余亩、种植粽叶4000余平方米、烤烟与优质豆轮作产业发展40个村组2000亩、庭院经济基础设施建设32个村组5760余平方米。
</t>
  </si>
  <si>
    <t>通过该项目的实施，组织创立长箐村金线莲种植专业合作社，统一培训农户、培训种植技术，发展庭院经济金线莲种植2105余平方米、发展路旁经济粽叶种植4000余平方米，发展轮作经济烤烟优质黄豆轮作2000亩，发展中药材种植1200亩，改造厩舍发展肉牛养殖1200头，预计可实现户均年增收5500元，形成良好的经济效益。</t>
  </si>
  <si>
    <t>莲花塘乡蔬菜油料种植产业发展项目</t>
  </si>
  <si>
    <t>发展油茶种植50亩；流转土地100亩；排水沟渠建设156.25米；对蔬菜基地中10亩耕地土壤改良。</t>
  </si>
  <si>
    <t>莲花塘乡小锡板村委会老小锡板村小组</t>
  </si>
  <si>
    <t>县农科局</t>
  </si>
  <si>
    <t>通过项目实施，可充分协调利用水资源，提高灌溉效率，发展蔬菜种植产业发展，壮大村集体经济，带到200余人人均增收20000余元，有效提高耕地资源利用率。</t>
  </si>
  <si>
    <t>西畴县农特产品品牌打造项目</t>
  </si>
  <si>
    <t>2021年新认证“三品一标”产品4个，申报州级“10大名品、10强企业、10佳创新企业”获认证单位1家。</t>
  </si>
  <si>
    <t>西洒镇、兴街镇、莲花塘乡、鸡街乡</t>
  </si>
  <si>
    <t>通过大力开展农产品“三品一标”质量认证和名企名品认定，全面提升县域内主要农产品绿色有机产品覆盖率，增强品牌创建，提升农产品商品化标准化生产水平和产品市场竞争力，提升地方优质产品品牌创建，维护生态平衡和农业可持续发展将起到积极的影响和带动作用，促进全县农业增效经济增收，可增加种植业产品认定面积1400余亩，无公害畜产品活鸡出栏2万余羽，无公害鸡蛋2万余枚，全县绿色、有机种植产品覆盖率提升2%，产值增加4%。</t>
  </si>
  <si>
    <t>西畴县2023年大豆玉米带状复合种植基地建设项目</t>
  </si>
  <si>
    <t>开展大豆玉米带状复合种植模式核心示范面积0.5万亩，辐射带动全县大豆玉米带状复合种植10万亩。</t>
  </si>
  <si>
    <t>全县9个乡镇</t>
  </si>
  <si>
    <t>大豆玉米带状复合种植是稳玉米、扩大豆的有效途径。核心示范区玉米平均单产500公斤，大豆平均单产70公斤，玉米按3元/公斤销售，大豆按8元/公斤销售，亩产值2060元，实施示范区0.5万亩实现总产值1030万元。辐射带动全县大豆玉米带状复合种植10万亩，实现产值20000万元。</t>
  </si>
  <si>
    <t>西畴县乌骨鸡产业发展补短板建设项目</t>
  </si>
  <si>
    <t>购置乌骨鸡疫病防控系统设备1套。主要包括：2台生物安全柜、2台冰柜、2台冰箱，1台研磨仪、1台混匀仪、1台显微镜（有成像系统）、1 台真空检测仪、1台电子天平（0.001g）。</t>
  </si>
  <si>
    <t>西畴县西洒镇英代村委会观音岩村小组的原赣滇希望小学教学楼</t>
  </si>
  <si>
    <t xml:space="preserve">项目实施后，开展口蹄疫、高致病性禽流感、高致病性蓝耳病、猪瘟等动物疫病免疫抗体检测和病原学检测，提高动物生产性能，有效降低死亡率；减少处理病死动物消毒、人、财、物浪费和费用，每年可减少经济损失500万元左右。
</t>
  </si>
  <si>
    <t>法斗乡小湾村产业发展道路建设项目</t>
  </si>
  <si>
    <t>开挖生产道路10千米，路基宽度4.5m。技术要求：道路回头曲线设计速度10km／h，最小半径不应小于10m，最大纵坡不得大于10%，纵断高程小于10公分，平整度小于20公分路线平面设计注重与沿线地形、地物相协调。路线纵断面设计主要考虑满足路基宽度，使路基处于干燥或中湿状态的最小填土高度，纵坡变化不宜过于频繁，平纵曲线的配合及与地形相协调等因素进行施工。力求纵断面线形连续平顺，平、纵配合协调，有利于排水和满足视觉要求。</t>
  </si>
  <si>
    <t>小湾村</t>
  </si>
  <si>
    <t>直接收益群众达255户1100人以上，其中脱贫户及三类监测对象至少80户300人。</t>
  </si>
  <si>
    <t>兴街镇清河村木姜子产业基地示范项目</t>
  </si>
  <si>
    <t>开垦山地400亩，除草400亩，种植小苗400亩（每亩种植74棵），种植大苗70亩（每亩种植74棵），开挖产业道路。</t>
  </si>
  <si>
    <t>西畴县兴街镇清河村委会下寨、中寨、红石岩、上寨共4个村小组</t>
  </si>
  <si>
    <t>通过450亩示范基地发展，第4年每年产量450吨，315万元，通过5年发展，全县发展到5万亩，年产量6万吨，年销售收入4.8亿元。带动1万余户建档立卡户和边缘户发展木姜子产业，户均可实现销售收入4.8万元、纯收入2.5万元。</t>
  </si>
  <si>
    <t>柏林乡三板桥村集体经济建设项目</t>
  </si>
  <si>
    <t>在柏林乡小林场实施育苗基地试点建设。其中1.场地平整及调形10000平方米。2.新建基地灌溉水池50立方米2个。3.PE灌溉50主管600米、25分管1100米及配套相应配件。4.新建服务中心、研发中心及抚育管理用房200平方米及其他附属工程建设。</t>
  </si>
  <si>
    <t>柏林乡小林场</t>
  </si>
  <si>
    <t>项目实施后，每年可向社会提供1万株优良油茶、八角苗木，以及开发新型园林种植苗木等，可推广种植1000余亩油茶，八角种植，示范基地建成投产后，实现村集体经济增收3万元以上，重点实现脱贫户及三类对象带动就近就地务工15人以上，不断促进农民增收。</t>
  </si>
  <si>
    <t>鸡街乡村集体经济薄荷种植基地建设项目</t>
  </si>
  <si>
    <t>计划在鸡街乡牛场坝村委会种植薄荷100亩，产业道建设3公里，建设50立方米的水池2个等产业配套基础设施。</t>
  </si>
  <si>
    <t>目建成后，切实增强村集体“造血”功能，壮大村集体经济，预计村集每年收益5万元以上，带动群众种植、就业100人以上，实现群众增收致富。</t>
  </si>
  <si>
    <t>二</t>
  </si>
  <si>
    <t>其他促进增收领域项目</t>
  </si>
  <si>
    <t>(一)</t>
  </si>
  <si>
    <t>小额信贷贴息</t>
  </si>
  <si>
    <t>(二)</t>
  </si>
  <si>
    <t>技能培训</t>
  </si>
  <si>
    <t>脱贫人口“人人持证、技能致富”专项行动技能培训项目</t>
  </si>
  <si>
    <t>开展通用素质类（安全生产、法律常识等；求职能力培训；疫病防控培训；心理健康教育培训）合格证培训50期（每期60人）3000人次。</t>
  </si>
  <si>
    <t>县人社局</t>
  </si>
  <si>
    <t>通过项目的实施，开展通用素质类合格证培训50期3000人次，让有培训意愿的脱贫人口“人人持证”，可提升脱贫人口技能水平和就业创业能力，通过掌握技能实现就业创业增收。</t>
  </si>
  <si>
    <t>2023年“雨露计划+”比亚迪就业职业技能培训项目</t>
  </si>
  <si>
    <t>根据《文山州乡村振兴局 文山州财政局转发关于探索脱贫人口高标准培训模式输送比亚迪公司就业的通知》（文乡振发[2023]1号）文件要求，为落实好省乡村振兴局与比亚迪股份有限公司签署的“雨露计划+”就业助力云南乡村振兴战略合作协议，帮助脱贫劳动力提升职业技能，促进就业增收，省州下达了各县推送到深圳风向标公司培训后到比亚迪就业的任务数，西畴县的任务数为70人，脱贫人口通过技能培训和就业推荐，提升个人技能水平，实现稳定、高质量就业，增加家庭收入，提升生活水平。</t>
  </si>
  <si>
    <t>9个乡镇</t>
  </si>
  <si>
    <t>脱贫人口通过技能培训和就业推荐，提升个人技能水平，实现稳定、高质量就业，增加家庭收入，提升生活水平。</t>
  </si>
  <si>
    <t>(三)</t>
  </si>
  <si>
    <t>跨省就业交通补助</t>
  </si>
  <si>
    <t>西畴县2023年省外务工一次性交通补助项目</t>
  </si>
  <si>
    <t>2023年脱贫劳动力（含监测帮扶对象）稳定转移就业16738人，其中省外转移就业6365人，兑现省外出务工一次性交通补助3500人，每人每年补助500元。</t>
  </si>
  <si>
    <t>兑现省外出务工一次性交通补助3500余人，鼓励脱贫监测户或边缘监测户外出务工实现增收，巩固脱贫成果。</t>
  </si>
  <si>
    <t>(四)</t>
  </si>
  <si>
    <t>公益岗位</t>
  </si>
  <si>
    <t>西畴县2023年乡村公益性岗位补贴项目</t>
  </si>
  <si>
    <t>2023年新增安置乡村旅游公共服务人员（包含脱贫不稳定户、边缘易致贫户、其他农村低收入群体）400人。</t>
  </si>
  <si>
    <t>安置400名就业人员，促进建档立卡户、脱贫监测户或边缘监测户实现增收，巩固脱贫成果。可使400户边缘户等低收入群体家庭实现收入增加。</t>
  </si>
  <si>
    <t>(五)</t>
  </si>
  <si>
    <t>雨露计划补助</t>
  </si>
  <si>
    <t>雨露计划</t>
  </si>
  <si>
    <t>2023年计划中职684人、高职715人，合计1399人，每人每年补助5000元。</t>
  </si>
  <si>
    <t>解决全县945名中职、高职教育建档立卡贫困户子女就学保障人均5000元，缓解建档立卡贫困户教育负担，确保档卡户子女学有一技之长，适应社会需求，能自食其力，为家庭创收，改变家庭的贫困。</t>
  </si>
  <si>
    <t>三</t>
  </si>
  <si>
    <t>基础设施补短板项目</t>
  </si>
  <si>
    <t>村庄规划</t>
  </si>
  <si>
    <t>西畴县“多规合一”实用性村庄规划编制项目</t>
  </si>
  <si>
    <t>西洒镇英代、坝尾、么洒3个委会，兴街镇兴街、磨合、牛塘子3个村委会，蚌谷乡木者、长箐2个村委会，莲花塘乡芦差冲、戛机、界牌、红石岩4个村委会，新马街乡坡脚村委会，柏林乡三板桥、马蹄寨2个村委会，法斗乡三元井、董有、石鹅3个村委会，董马乡通心坡、锅地塘2个村委会，鸡街乡牛厂坝、龙老、王家塘3个村委会共9个乡镇23个村委会“多规合一”实用性村庄规划编制。</t>
  </si>
  <si>
    <t>西洒等9个乡镇23个村委会</t>
  </si>
  <si>
    <t>县自然资源局</t>
  </si>
  <si>
    <t>确定村庄建设发展方向，合理组织村庄各建设项目用地与布局，满足国土空间用途管制和核发乡村建设项目规划许可要求，确保村庄建设符合村庄实际发展需求。</t>
  </si>
  <si>
    <t>供水设施短板</t>
  </si>
  <si>
    <t>村内道路短板</t>
  </si>
  <si>
    <t>西畴县贫困村基础设施建设项目（农村饮水安全及道路建设）</t>
  </si>
  <si>
    <t>在贫困村建设进村道路20公里、安全防护工程建设20公里；管网建设、大水池、小水窖建设等</t>
  </si>
  <si>
    <t>新马街等5个乡镇</t>
  </si>
  <si>
    <t>完成贫困村进村道路、安全防护工程建设；管网建设、大水池、小水窖建设；解决贫困村4570户18740人(其中边缘户等低收入群体1227户4205人)的出行困难和饮水安全及1.6万头大牲畜等养殖用水问题，改善灌溉面积2.15万亩。</t>
  </si>
  <si>
    <t>西畴县脱贫村基础设施建设项目(续建）</t>
  </si>
  <si>
    <r>
      <t>西畴县实施脱贫村基础设施建设项目，项目涉及西畴县8个乡镇村组道路242.51公里；进村道路187.41公里；村内道路硬化160267.4m</t>
    </r>
    <r>
      <rPr>
        <sz val="10"/>
        <rFont val="宋体"/>
        <family val="0"/>
      </rPr>
      <t>³</t>
    </r>
    <r>
      <rPr>
        <sz val="10"/>
        <rFont val="方正仿宋_GBK"/>
        <family val="4"/>
      </rPr>
      <t>，安全防护工程（包含防护与加固工程、安全设施）。安全饮水工程包含排洪沟112454米，大水池、水窖80件，总容积为92852m</t>
    </r>
    <r>
      <rPr>
        <sz val="10"/>
        <rFont val="宋体"/>
        <family val="0"/>
      </rPr>
      <t>³</t>
    </r>
    <r>
      <rPr>
        <sz val="10"/>
        <rFont val="方正仿宋_GBK"/>
        <family val="4"/>
      </rPr>
      <t>；引水管网448575米；调节池194件，总容积为23759m</t>
    </r>
    <r>
      <rPr>
        <sz val="10"/>
        <rFont val="宋体"/>
        <family val="0"/>
      </rPr>
      <t>³</t>
    </r>
    <r>
      <rPr>
        <sz val="10"/>
        <rFont val="方正仿宋_GBK"/>
        <family val="4"/>
      </rPr>
      <t>；提水站20件。太阳能路灯10674盏。项目预算总投资49351.38万元。现项目已全部完工建成，实际完成工程量44056.94万元，已支付项目资金36226.82万元，未支付项目资金7830.12万元，本次申请369.55129万元。</t>
    </r>
  </si>
  <si>
    <t>完成贫困村进村道路、安全防护工程建设；管网建设、大水池、小水窖建设；解决贫困村4570户18740人(其中边缘户等低收入群体1227户4205人)的出行困难和饮水安全及1.6万头大牲畜等养殖用水问题。</t>
  </si>
  <si>
    <t>人居环境整治短板</t>
  </si>
  <si>
    <t>蚌谷乡达孟海子片区生活污水收集处理建设项目(续建)</t>
  </si>
  <si>
    <t>实施木者村达孟海子片区水头、下寨 、对门三个村小组的生活污水收集处理设施建设，占地50平方米。</t>
  </si>
  <si>
    <t>项目实施后，对推进村容村貌整洁、乡风文明的良好氛围具有重大意义。有益项目区群众生产生活条件，美化乡村环境，创建健康、舒适的居住环境，促进乡村振兴示范村建设。惠及农户69户305人，其中边缘户等低收入群体12户41人。</t>
  </si>
  <si>
    <t>新马街乡农村污水治理项目</t>
  </si>
  <si>
    <t>六位厂、坪坝、新坪街、田冲、新地房、上寨、丫口田、懂述大寨、中落、兵守共10个村小组建设污水管网50公里、污水处理尾端化粪池30个900立方米（预计投资150万元）。</t>
  </si>
  <si>
    <t>项目实施后，有效解决示范村农村污水处理难问题，通过群众生活条件，有效解决农村道路污水直排问题。提高村内群众生活质量。</t>
  </si>
  <si>
    <t>西洒镇乡村振兴岩头村美丽村庄示范创建项目</t>
  </si>
  <si>
    <t>一是新建产业道路1条，长800米，宽3.5米的砂石路；二是新建卫生公共厕所1座；三是村内道路建设，长3000m，宽2.5m；四是酬勤院主体结构改造工程。</t>
  </si>
  <si>
    <t>项目实施后，可让岩头村16户72人直接受益。在取得明显经济效益的同时，也将创造显著的社会效益。一是基础设施和公共服务项目建设，能有效改善岩头村农业生产条件，提高农业抗风险能力，有利于加快农业结构调整，提高农业综合生产能力和农林产品质量，增加优质生态农产品有效供给。二是可提升岩头村作为精神高地的知名度，持续扩大“西畴精神”影响力，在精神不断引领下，可提升贫困群众综合素质，为提高农业生产水平和增加经济收入创造条件，扩大就业面，促进就业，维持社会稳定。</t>
  </si>
  <si>
    <t>西畴县2023年百千万示范村建设人居环境整治项目</t>
  </si>
  <si>
    <t>西洒镇百千万示范村建设人居环境整治项目</t>
  </si>
  <si>
    <t>在龙泉刘家塘村、骆家塘脚魁村、骆家塘下寨村投资60万元。
建设内容为：
1.实施排污管安装4500米；
2.对3个村小组实施村庄清洁行动（村内残檐断壁清理拆除、沟塘、卫生死角、边坡、土墙、危险建筑物加固和拆除等）
3.对3个村小组实施人居环境提升建设（村容村貌、美化、亮化）
4.实施化粪池建设60个；
5.对3个村小组实施新建绿化带170米。</t>
  </si>
  <si>
    <t>项目实施后，有效推进3个百千万示范村建设，改善农村环境脏、乱、差现象，给广大群众创造一个干净、整洁、有序、舒适的生活环境，进一步提升全村整体形象。
  1.项目的建成惠及4个村428户1420人；其中脱贫户及三类监测对象52户213人。               
  2.项目建成有利于提升村庄人居环境卫生，为美丽村庄建设打好基础。
  3.项目建成有利于改善和修复农村基础设施，方便群众生产生活。</t>
  </si>
  <si>
    <t>蚌谷乡百千万示范村建设人居环境整治项目</t>
  </si>
  <si>
    <t>实施水头、对门、下寨、长箐冲子、陡坎、赵家干海子实施两污治理建设，对部分村内道路、沟塘、死角、边坡、土墙、危险建筑物加固和拆除等治理，建设标准化化粪池约220座、装排污管道约15公里。</t>
  </si>
  <si>
    <t>项目实施后，有效推进6个村组排污建设，改善村庄人居环境，营造干净整洁的宜居环境，全面形成有效示范带动作用，惠及农户212户978人，其中脱贫户及三类监测对象33户109人。</t>
  </si>
  <si>
    <t>莲花塘乡百千万示范村建设人居环境整治项目</t>
  </si>
  <si>
    <t>实施莲花塘乡德者、革岔交支坟、小锡板街上、大锡板下寨、界牌大坪子实施排污沟及排污管网项目建设预计25515米，污水处理池10个。修复村内损坏路面1处3600平方米等基础设施建设。</t>
  </si>
  <si>
    <t>项目实施后，有效推进5个村的百千万示范村建设，一是改善村庄人居环境，增强农户幸福感，营造干净整洁的宜居环境，为休闲度假、乡村旅游打好基础；二是引导群众共建共享；三是提高群众生态保护意识，实现人与自然和谐相处。惠及9个村438户1728人，其中边缘户等低收入群体50户171人。路面修复后可方便9个村小组治理污水排放，方便德者村小组群众出行，提高人居环境现状。</t>
  </si>
  <si>
    <t>兴街镇百千万示范村建设人居环境整治项目</t>
  </si>
  <si>
    <t>实施龙坪革机小寨村、畴阳社区干海子村、安乐村委会漂漂小寨村、冬瓜小寨村、东升村委会三道桥村、磨合村委会磨合箐村、东升村委会新房子村、岔路口村、新兴社区江鳅洞村、老街村委会克广村，实施标准化化粪池100个、修建排污沟2000米、净化池10个2000立方米、装排污管道3000米、村庄配套垃圾箱，垃圾车等，修复进村及村内损坏路面等基础设施。</t>
  </si>
  <si>
    <t>项目实施后，有效推进10个百千万示范村建设，改善村庄人居环境，增强农户幸福感，营造干净整洁的宜居环境，惠及10个村606户2710人，其中脱贫户及三类监测对象54户185人。</t>
  </si>
  <si>
    <t>新马街乡百千万示范村建设人居环境整治项目</t>
  </si>
  <si>
    <t>1.两污治理：建设污水管网4500米、污水处理尾端化粪池3个260立方米。2.道路维护：修复村内破损路面20处2000万平方米等基础设施。3.村容提升：一是龙潭坡、石碑村小组安装路灯108棵；二是建设文化墙体1万平方米。三是建设安全防护栏600米。4.人居环境提升：处理龙潭坡、石碑村小组处理村内脏乱差卫生死角共计20处600平方米。</t>
  </si>
  <si>
    <t>项目实施后，完成石碑，龙潭坡村小组人居环境提升功能，全面形成有效示范带动作用，提升村小组居住环境。惠脱贫户及三类监测对象16户60余人。有效解决示范村农村污水处理难问题，通过群众生活条件，有效解决农村道路污水直排问题。</t>
  </si>
  <si>
    <t>柏林乡百千万示范村建设人居环境整治项目</t>
  </si>
  <si>
    <t>在上龙树寨实施4条处理线。12立方三格式化粪池2个，单价10000元/个；5立方三格式化粪池1/个,单价5000元/个；3立方三格式化粪池1个,单价4000元/个；4个露天氧化池单价1000元/个；8个窨井沉沙池,单价800元/个；累计共需200主管设1.106公里，单价100元/米及附属基础设施。项目投资15万元。</t>
  </si>
  <si>
    <t>项目实施后，可补齐贫困村人居短板，增强农户幸福感，全面形成有效示范带动作用，提升村小组居住环境，惠及37户134人（脱贫户及三类对象3户9人）。</t>
  </si>
  <si>
    <t>法斗乡百千万示范村人居环境整治项目</t>
  </si>
  <si>
    <t>在青龙山、三棵树、水头、箐门外建设生物污水过滤池49个，铺设污水管网4㎞，入户路补短板建设20处380平米，修复进村及村内损坏路面100㎡等基础设施，种植油茶（4000棵）、八角（2000棵），增加绿化面积。</t>
  </si>
  <si>
    <t>社会效益：项目实施后能有效改善农村人居环境，提高群众幸福感，全面形示范带动作用，提升村小组居住环境。惠及13个村354户，其中三类对象监测91户331人。（二）生态效益：建设污水处理池，能从根本上解决部分村组污水横流的顽疾，有效保护村庄周围生态环境，遏制河流污染现象。</t>
  </si>
  <si>
    <t>董马乡百千万示范村建设人居环境整治项目</t>
  </si>
  <si>
    <t>在芹菜塘村委会毛地塘村小组和竹林湾村小组，村内道路扩建400米需7万元。村入口及村内美化300平米需6万元；农房质量提升做防水30户6.5万元；厩舍改造30户需10.5万元；污水集中处理25户1500米管道、20立方米化粪池2个等需20万元。</t>
  </si>
  <si>
    <t>项目实施后，有效推进2个百千万示范村污水处理设施建设，改善村庄人居环境，增强农户幸福感，营造干净整洁的宜居环境，惠及2个村42户180人，其中三类对象监测2户10人。</t>
  </si>
  <si>
    <t>鸡街乡百千万示范村建设人居环境整治项目</t>
  </si>
  <si>
    <t>1、龙老村：建设700米排污主管、500米排污分管道、2个化粪池；实施村庄人居环境整治50户；基础设施道路建设；村庄风貌提升；基层治理公示栏。
 2、仙人洞村：村庄人居环境整治30户；污水沟建设；村庄风貌提升。
 3、纸厂村：村庄人居环境整治50户、村庄风貌提升、民族文化风貌改造、活动阵地建设。</t>
  </si>
  <si>
    <t>项目实施后，完成3个村小组村庄基础设施建设、排污建设、提升村内人居环境，打造干净、整洁、绿美、宜居、美丽村庄，惠及3个村184户1723人，其中三类对象监测15户48人。</t>
  </si>
  <si>
    <t>西畴县百千万示范村建设村容村貌治理项目</t>
  </si>
  <si>
    <t>西洒镇百千万示范村建设村容村貌治理项目</t>
  </si>
  <si>
    <t>在杉树棵、坝子、土锅洞、偏坡、上寨、颜家寨、石门坎、冬瓜林、大火地、老尹地共10个百千万示范村，投入资金80万元。
1.实施村庄清洁行动和人居环境提升建设，开展村内残檐断壁清理拆除、沟塘、卫生死角、边坡、土墙、危险建筑物加固和拆除等治理；
2.进行植树、种花、种草。除本村自有苗木花草移栽之外，其余均需购入，含花坛建设、围栏等配套设施建设。
3.实施民族特色彩绘建设3000平方米；
4.实施污水管网建设2500米；                                             5.开挖产业道路1条870米长，4米宽；                                              6.实施路灯安装55棵；
7.种植连翘50亩。</t>
  </si>
  <si>
    <t>项目实施后，有效推进10个百千万示范村建设，改善农村环境脏、乱、差现象，给广大群众创造一个干净、整洁、有序、舒适的生活环境，进一步提升全村整体形象。
  1.项目的建成惠及10个村428户1420人；其中脱贫户及三类监测对象52户213人。
  2.项目建成有利于改善和修复农村基础设施，方便群众生产生活。
  3.项目的建成有利于改善村庄基础环境。</t>
  </si>
  <si>
    <t>蚌谷乡百千万示范村建设村容村貌治理项目</t>
  </si>
  <si>
    <t>在水头、对门、下寨、长箐冲子、陡坎、赵家干海子、海子坝、上草冲、下草冲、河湾10个村小组，对部分村内道路、沟塘、死角、边坡、土墙、危险建筑物加固和拆除等治理，进行植树、种果、发展庭院经济、微菜园等建设，村容村貌提升项目建设2.8万平方米。</t>
  </si>
  <si>
    <t>项目实施后，有效推进10个百千万示范村建设，补齐贫困村人居短板，增强农户幸福感，提升村小组居住环境，全面形成有效示范带动作用，全面提升村小组村容村貌，惠及10个村386户1463人，其中脱贫户及三类监测对象64户222人。</t>
  </si>
  <si>
    <t>莲花塘乡百千万示范村村容村貌治理建设项目</t>
  </si>
  <si>
    <r>
      <t>对革岔村委会龙树、三岔冲村小组，香坪山村委会大地村小组，界牌村委会大法郎村小组，大锡板村委会中寨村小组，小锡板村委会牛场坪村小组等实施村容村貌整治，含挡墙包浆支砌26m</t>
    </r>
    <r>
      <rPr>
        <sz val="10"/>
        <rFont val="宋体"/>
        <family val="0"/>
      </rPr>
      <t>³</t>
    </r>
    <r>
      <rPr>
        <sz val="10"/>
        <rFont val="方正仿宋_GBK"/>
        <family val="4"/>
      </rPr>
      <t>，排水PVC管安装64m，下水道盖板浇筑、安装118块，安装不锈钢旗杆8米，村容村貌整治13340㎡等。</t>
    </r>
  </si>
  <si>
    <t>项目实施后，一是进一步美化村庄环境、提升人居环境，吸引休闲度假、旅游观光的游客，增加旅游经济收入约10万元；二是有效改善当地的人居环境，进一步提升群众居住幸福感；三是提高村民生态保护与生态经济的意识，实现人与自然和谐相处的大美景象。</t>
  </si>
  <si>
    <t>兴街镇百千万示范村建设村容村貌治理项目</t>
  </si>
  <si>
    <t>在岔路口、石碓窝、峰子洞、老龙冲、革机中寨、革机大寨、红石岩、梅潭冲、汉秧冲河边、东瓜冲上、东瓜冲下、大坪子、那木冲13个百千万示范村，实施卫生死角清理整治96处1300平方米、村内残檐断壁清理拆除23处等。</t>
  </si>
  <si>
    <t>项目实施后有效推进13个百千万示范村建设，改善村庄人居环境，增强农户幸福感，营造干净整洁的宜居环境，惠及13个村440户1821人，其中边缘户等低收入群体37户121人。</t>
  </si>
  <si>
    <t>新马街乡百千万示范村建设村容村貌治理项目</t>
  </si>
  <si>
    <t>在上寨村小组、田冲村小组、龙潭坡村小组、石碑村小组建设民族团结墙体文化1000平方米，整治人居环境，村庄污水治理8000米，提升村容村貌项目。</t>
  </si>
  <si>
    <t>项目实施后完成村小组人居环境提升功能，全面形成有效示范带动作用，全面提升村小组村容村貌。惠脱贫户及三类监测对象33户116余人。有效清除农村残檐断壁，提高农村整洁度。有效缓解村内脏乱差卫生死角，从而消除村内长期存留下来的卫生难题。</t>
  </si>
  <si>
    <t>柏林乡百千万示范村村容村貌治理项目</t>
  </si>
  <si>
    <t>在景德寨实施一是村内残檐断壁清理拆除、沟塘、卫生死角、边坡、土墙、危险建筑物加固和拆除等治理，其中卫生死角清理整治50处255平方米、村内残檐断壁清理拆除10处620平方米。二是进行美化绿化，栽种有经济效益、绿化效益植树、花、草1968米及配套基础设施建设。三是制作乡风文明宣传栏和农耕民族文化基础设施等建设。项目投资30万元。</t>
  </si>
  <si>
    <t>项目实施后，补齐贫困村人居短板，提升村容村貌，增强农户幸福感，全面形成有效示范带动作用，提升村小组居住环境，惠及65户291人，其中边缘户等低收入群体9户30人</t>
  </si>
  <si>
    <t>法斗乡百千万示范村建设村容村貌治理项目</t>
  </si>
  <si>
    <t>在石鹅、下青龙、三棵树、半坡、龙麻布、金厂、坝尾共7个百千万示范村处理村内残垣断壁60处，清理整治卫生死角40处120平方米，用工程机械对部分村内道路、沟塘、死角、边坡、土墙、危险建筑物加固和拆除等治理，种植油茶（3000棵）、八角（1000棵）、发展庭院经济。</t>
  </si>
  <si>
    <t>项目实施后能有效提升村容村貌，提高群众幸福感。惠及13个村354户，其中三类对象监测91户331人。项目的实施推动村庄持续变美、变绿、变整洁，持续激发青年人才乡土情怀，为实施乡村振兴战略夯实人才基础。</t>
  </si>
  <si>
    <t>董马乡百千万示范村建设村容村貌治理项目</t>
  </si>
  <si>
    <t>在观音岩、瑶人寨，红石坝、小水井、转保，毛草坪，三家、竹林湾，上坝，中董听共10个百千万示范村小组，投入资金50万元实施村容村貌治理项目：
1.村庄清洁行动，开展村内残檐断壁清理拆除、沟塘、卫生死角、边坡、土墙、危险建筑物加固和拆除等治理，示范村需采购砂石、砖块、水泥等材料，实施卫生死角清理整治137处925平方米、村内残檐断壁清理拆除39处2000余平方米；部分工作需挖机、渣土车等机械，材料费和机械台班费用合计20万元。
2.进行植树、种花、种草。除本村自有苗木花草移栽之外，其余均需购入，花坛建设、围栏等配套设施投入15万元。
3.制作文明教育墙和历史民族文化上墙等建设，其中包括墙体砌筑与基面处理，绘画颜料材料费、人工费用等，投入15万元。</t>
  </si>
  <si>
    <t>项目实施后，有效推进10个百千万示范村建设，能改善西铁线沿路沿线农村环境脏、乱、差现象，给广大群众创造一个干净、整洁、有序、舒适的生活环境，进一步提升全乡整体形象，增强农户幸福感 ：
1.项目的建成惠及10个村576户2342人；其中脱贫户及三类监测对象78户345人。
2.项目建成有利于改善和提升农村基础设施，方便群众生产生活。
3.项目建成有利于改善董马乡整体村庄风貌。</t>
  </si>
  <si>
    <t>鸡街乡百千万示范村建设村容村貌治理项目</t>
  </si>
  <si>
    <t>在龙老、者木、星星村、仙人洞、纸厂、新鸡街共6个6个村小组，投入资金50万元实施村容村貌提升建设项目：1、村容村貌提升建设：房屋风貌改造提升17505.9平方米；2、垃圾亭改造提升4个。</t>
  </si>
  <si>
    <t>完成6个村小组村容村貌提升建设、实现6个小组村容村貌规范化，项目建成后惠及5个村313户、1192人。</t>
  </si>
  <si>
    <t>董马乡百村示范项目(续建）</t>
  </si>
  <si>
    <t>种植栾树67株、芒果树180株、球花石楠树83株、大香樟树2株、紫薇树54株、柑橘树189株；水沟建设150米，路檐浇灌1237米，地板硬化226平方米，花梯建设116米，栽种黄金菊445平方米，栏杆修建32米，农特产品展示台1个，废弃物清理1处，墙体文化建设49米。</t>
  </si>
  <si>
    <t>董马乡锅地塘村</t>
  </si>
  <si>
    <t>1.有助于进一步发展林业，促进生态环境保护与涵养，促进区域经济走可持续发展的道路。有助于富民强乡，较快地增加农民收入。涉及82户332人，其中脱贫11户45人。2.项目建成有利于改善和提升农村基础设施，方便群众生产生活。
3.项目建成有利于改善董马乡整体村庄风貌。</t>
  </si>
  <si>
    <t>兴街镇2022年“百千万”示范工程建设项目(续建）</t>
  </si>
  <si>
    <t>计划在兴街镇12个社区，投入衔接资金50万元，主要建设内容是：挡墙建设700立方米，建设排污沟、铺设排污管道39000米，垃圾桶、箱353个，硬化村内道路及场地23530平方，按照太阳能路灯824盏等。</t>
  </si>
  <si>
    <t>兴街镇12个村（社区）</t>
  </si>
  <si>
    <t>项目建成后，一是将有效改善当地的交通、水电等基础设施，加快美丽乡村建设步伐；二是进一步提高示范村知名度，逐步带动周边村寨发展；三是促进项目区内生态旅游资源得到有效和可持续开发利用，实现生态资源保护与开发的协调，惠及2270户9500人。</t>
  </si>
  <si>
    <t>西洒镇美丽乡村示范创建项目</t>
  </si>
  <si>
    <r>
      <t>在 G246 龙泉路至高桥公路沿线道路修复 6785m</t>
    </r>
    <r>
      <rPr>
        <sz val="10"/>
        <rFont val="宋体"/>
        <family val="0"/>
      </rPr>
      <t>²</t>
    </r>
    <r>
      <rPr>
        <sz val="10"/>
        <rFont val="方正仿宋_GBK"/>
        <family val="4"/>
      </rPr>
      <t>；支砌边坡毛石挡墙 875m</t>
    </r>
    <r>
      <rPr>
        <sz val="10"/>
        <rFont val="宋体"/>
        <family val="0"/>
      </rPr>
      <t>³</t>
    </r>
    <r>
      <rPr>
        <sz val="10"/>
        <rFont val="方正仿宋_GBK"/>
        <family val="4"/>
      </rPr>
      <t>；道路边坡修整6000m；沿线标识标牌安装 10 个。</t>
    </r>
  </si>
  <si>
    <t>项目实施后，有效推进龙泉村建设，改善农村环境脏、乱、差现象，给广大群众创造一个干净、整洁、有序、舒适的生活环境，进一步提升全村整体形象。
  1.项目的建成惠及131户590人；其中脱贫户及三类监测对象70户313人。               
  2.项目建成有利于提升村庄人居环境卫生，为美丽村庄建设打好基础。
  3.项目建成有利于改善和修复农村基础设施，方便群众生产生活。</t>
  </si>
  <si>
    <t>西洒镇观音岩村文化阵地建设项目</t>
  </si>
  <si>
    <t>1.新建观音岩村文化阵地主体，砖混结构，建筑面积173.46平方米；
2.新建配套设施，砖混结构，建筑面积24平方米。</t>
  </si>
  <si>
    <t>西洒镇观音岩村</t>
  </si>
  <si>
    <t>项目的实施将完善和健全观音岩村小组的乡村基础设施和公共服务；提供了文化传播的阵地和政策、法律学习的场所，便于群众生产生活，提高了群众满意度和幸福感。项目惠及观音岩村小组58户251人，其中脱贫户及三类监测对象
6户17人。</t>
  </si>
  <si>
    <t>西畴县乡村振兴两污治理建设项目</t>
  </si>
  <si>
    <t>计划在莲花塘乡小锡板村委会的小山村小组和香坪山村委会的香坪山村小组、老胖箐村小组、大地村小组共4个村小组实施两污治理项目建设。主要建设内容：土石方开挖及回填约9000立方米，安装排污主管572.3米、支管6945.32米,化粪池6座等。</t>
  </si>
  <si>
    <t>项目实施可提供就业岗位200余个，为景区增加收入约30余万元。通过对村内污水治理、垃圾治理、粪污治理建设，有效建立村庄保洁制度提升村庄形象，使香坪山旅游景区和红色精神基地人居环境改善，完善基础设施，提升公共服务空间，支撑农业农村发展，促进旅游业兴旺，繁荣文化大产业。</t>
  </si>
  <si>
    <t>四</t>
  </si>
  <si>
    <t>其他短板项目</t>
  </si>
  <si>
    <t>西畴县木兰社区铸牢中华民族共同体意识
示范社区创建项目</t>
  </si>
  <si>
    <t>1.用于木兰社区阵地建设，投资20万元；
2.木兰社区铸牢中华民族共同体意识主题打造、展板标语制作等，投资5万元。</t>
  </si>
  <si>
    <t>西洒镇木兰社区</t>
  </si>
  <si>
    <t>项目实施后，一是有效解决了社区无办公场所问题，使社区各项工作更上一个台阶；二是通过实施铸牢中华民族共同体意识示范社区创建，各民族人口流动融居更加顺畅，互嵌式社会结构和社区环境基本建立，各民族交往交流交融的广度和深度显著提升，逐步实现各民族在空间、经济、文化、社会和心理等方面的全方位嵌入，休戚与共、荣辱与共、生死与共、命运与共的共同体理念更加牢固，各民族扎根边疆，心向中央。</t>
  </si>
  <si>
    <t>西畴县新民社区铸牢中华民族共同体意识
示范社区创建项目</t>
  </si>
  <si>
    <t>1.用于新民社区阵地建设，投资20万元；
2.新民社区铸牢中华民族共同体意识主题打造、展板标语制作等，投资5万元。</t>
  </si>
  <si>
    <t>西洒镇新民社区</t>
  </si>
  <si>
    <t>西畴县易地扶贫搬迁贴息</t>
  </si>
  <si>
    <t>用于易地搬迁地方政府债券贴息补助</t>
  </si>
  <si>
    <t>西畴县</t>
  </si>
  <si>
    <t>有利于减少减府还款压力、轻政财政负担。</t>
  </si>
  <si>
    <t>2023年乡村旅游点清扫保洁(5分钱工程)</t>
  </si>
  <si>
    <t>2023年安置1000名以上村5分钱工程乡村旅游点清扫保洁员岗位</t>
  </si>
  <si>
    <t>安置1000名以上农村5分钱工程乡村旅游清扫保洁员岗位，促进建档立卡户增收。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</si>
</sst>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35">
    <font>
      <sz val="12"/>
      <name val="宋体"/>
      <family val="0"/>
    </font>
    <font>
      <sz val="11"/>
      <name val="宋体"/>
      <family val="0"/>
    </font>
    <font>
      <sz val="8"/>
      <name val="宋体"/>
      <family val="0"/>
    </font>
    <font>
      <sz val="10"/>
      <name val="宋体"/>
      <family val="0"/>
    </font>
    <font>
      <b/>
      <sz val="10"/>
      <name val="宋体"/>
      <family val="0"/>
    </font>
    <font>
      <b/>
      <sz val="12"/>
      <name val="宋体"/>
      <family val="0"/>
    </font>
    <font>
      <b/>
      <sz val="16"/>
      <name val="方正小标宋简体"/>
      <family val="4"/>
    </font>
    <font>
      <b/>
      <sz val="12"/>
      <name val="方正仿宋_GBK"/>
      <family val="4"/>
    </font>
    <font>
      <b/>
      <sz val="10"/>
      <name val="方正仿宋_GBK"/>
      <family val="4"/>
    </font>
    <font>
      <sz val="10"/>
      <name val="方正仿宋_GBK"/>
      <family val="4"/>
    </font>
    <font>
      <sz val="8"/>
      <name val="Times New Roman"/>
      <family val="1"/>
    </font>
    <font>
      <sz val="11"/>
      <name val="方正仿宋_GBK"/>
      <family val="4"/>
    </font>
    <font>
      <sz val="9"/>
      <name val="方正仿宋_GBK"/>
      <family val="4"/>
    </font>
    <font>
      <sz val="9"/>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name val="Arial"/>
      <family val="2"/>
    </font>
    <font>
      <sz val="11"/>
      <color indexed="17"/>
      <name val="宋体"/>
      <family val="0"/>
    </font>
    <font>
      <sz val="9"/>
      <color rgb="FFFF000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style="thin"/>
      <bottom style="thin"/>
    </border>
    <border>
      <left/>
      <right style="thin"/>
      <top style="thin"/>
      <bottom/>
    </border>
    <border>
      <left style="thin"/>
      <right style="thin"/>
      <top style="thin"/>
      <bottom/>
    </border>
    <border>
      <left style="thin"/>
      <right/>
      <top style="thin"/>
      <bottom/>
    </border>
    <border>
      <left style="thin"/>
      <right style="thin"/>
      <top/>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0">
      <alignment vertical="center"/>
      <protection/>
    </xf>
    <xf numFmtId="0" fontId="14"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4" fillId="0" borderId="0" applyProtection="0">
      <alignment vertical="center"/>
    </xf>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15" fillId="8" borderId="6" applyNumberFormat="0" applyAlignment="0" applyProtection="0"/>
    <xf numFmtId="0" fontId="14"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3" fillId="9" borderId="0" applyNumberFormat="0" applyBorder="0" applyAlignment="0" applyProtection="0"/>
    <xf numFmtId="0" fontId="28"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14" fillId="0" borderId="0" applyProtection="0">
      <alignment vertical="center"/>
    </xf>
    <xf numFmtId="0" fontId="22"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2" fillId="16" borderId="0" applyNumberFormat="0" applyBorder="0" applyAlignment="0" applyProtection="0"/>
    <xf numFmtId="0" fontId="0" fillId="0" borderId="0">
      <alignment vertical="center"/>
      <protection/>
    </xf>
    <xf numFmtId="0" fontId="14"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4" borderId="0" applyNumberFormat="0" applyBorder="0" applyAlignment="0" applyProtection="0"/>
    <xf numFmtId="0" fontId="22" fillId="4" borderId="0" applyNumberFormat="0" applyBorder="0" applyAlignment="0" applyProtection="0"/>
    <xf numFmtId="0" fontId="0" fillId="0" borderId="0">
      <alignment vertical="center"/>
      <protection/>
    </xf>
    <xf numFmtId="0" fontId="32" fillId="0" borderId="0">
      <alignment/>
      <protection/>
    </xf>
  </cellStyleXfs>
  <cellXfs count="66">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9" xfId="0" applyFont="1" applyFill="1" applyBorder="1" applyAlignment="1" applyProtection="1">
      <alignment horizontal="justify" vertical="center" wrapText="1"/>
      <protection locked="0"/>
    </xf>
    <xf numFmtId="0" fontId="9" fillId="0" borderId="9" xfId="0" applyFont="1" applyFill="1" applyBorder="1" applyAlignment="1">
      <alignment horizontal="justify" vertical="center" wrapText="1"/>
    </xf>
    <xf numFmtId="0" fontId="9" fillId="0" borderId="9" xfId="0" applyFont="1" applyFill="1" applyBorder="1" applyAlignment="1" applyProtection="1">
      <alignment horizontal="justify" vertical="center" wrapText="1"/>
      <protection locked="0"/>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pplyProtection="1">
      <alignment horizontal="center" vertical="center" wrapText="1"/>
      <protection locked="0"/>
    </xf>
    <xf numFmtId="0" fontId="9" fillId="0" borderId="9" xfId="0" applyNumberFormat="1" applyFont="1" applyFill="1" applyBorder="1" applyAlignment="1">
      <alignment horizontal="center" vertical="center" wrapText="1"/>
    </xf>
    <xf numFmtId="177" fontId="9"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shrinkToFi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9" fillId="0" borderId="9" xfId="0" applyFont="1" applyFill="1" applyBorder="1" applyAlignment="1">
      <alignment horizontal="left" vertical="center" wrapText="1"/>
    </xf>
    <xf numFmtId="0" fontId="1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57" fontId="9" fillId="0" borderId="9" xfId="0" applyNumberFormat="1" applyFont="1" applyFill="1" applyBorder="1" applyAlignment="1">
      <alignment horizontal="center" vertical="center" wrapText="1"/>
    </xf>
    <xf numFmtId="57" fontId="9" fillId="0" borderId="9" xfId="0" applyNumberFormat="1" applyFont="1" applyFill="1" applyBorder="1" applyAlignment="1">
      <alignment horizontal="justify" vertical="center" wrapText="1"/>
    </xf>
    <xf numFmtId="57" fontId="9" fillId="0" borderId="9" xfId="0" applyNumberFormat="1" applyFont="1" applyFill="1" applyBorder="1" applyAlignment="1">
      <alignment horizontal="justify" vertical="center" wrapText="1"/>
    </xf>
    <xf numFmtId="57" fontId="9" fillId="0" borderId="9" xfId="0" applyNumberFormat="1" applyFont="1" applyFill="1" applyBorder="1" applyAlignment="1">
      <alignment horizontal="center" vertical="center" wrapText="1"/>
    </xf>
    <xf numFmtId="57" fontId="9" fillId="0" borderId="9" xfId="0" applyNumberFormat="1" applyFont="1" applyFill="1" applyBorder="1" applyAlignment="1">
      <alignment horizontal="left" vertical="center" wrapText="1"/>
    </xf>
    <xf numFmtId="57" fontId="11" fillId="0" borderId="9" xfId="0" applyNumberFormat="1" applyFont="1" applyFill="1" applyBorder="1" applyAlignment="1">
      <alignment vertical="center" wrapText="1"/>
    </xf>
    <xf numFmtId="0" fontId="9" fillId="0" borderId="9" xfId="0" applyFont="1" applyFill="1" applyBorder="1" applyAlignment="1">
      <alignment horizontal="left" vertical="center" wrapText="1"/>
    </xf>
    <xf numFmtId="57" fontId="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locked="0"/>
    </xf>
    <xf numFmtId="177" fontId="9"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9" xfId="0" applyFont="1" applyFill="1" applyBorder="1" applyAlignment="1" applyProtection="1">
      <alignment horizontal="justify" vertical="center" wrapText="1"/>
      <protection locked="0"/>
    </xf>
    <xf numFmtId="0" fontId="8" fillId="0" borderId="15" xfId="0" applyFont="1" applyFill="1" applyBorder="1" applyAlignment="1">
      <alignment horizontal="center" vertical="center" wrapText="1"/>
    </xf>
    <xf numFmtId="0" fontId="8" fillId="0" borderId="15" xfId="0" applyFont="1" applyFill="1" applyBorder="1" applyAlignment="1">
      <alignment horizontal="justify" vertical="center" wrapText="1"/>
    </xf>
    <xf numFmtId="0" fontId="12" fillId="0" borderId="9" xfId="0" applyFont="1" applyFill="1" applyBorder="1" applyAlignment="1">
      <alignment horizontal="center" vertical="center" wrapText="1"/>
    </xf>
    <xf numFmtId="0" fontId="9" fillId="0" borderId="9" xfId="0" applyFont="1" applyFill="1" applyBorder="1" applyAlignment="1" applyProtection="1">
      <alignment horizontal="left" vertical="center" wrapText="1"/>
      <protection locked="0"/>
    </xf>
    <xf numFmtId="0" fontId="34" fillId="0" borderId="9" xfId="0"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5" xfId="0" applyFont="1" applyFill="1" applyBorder="1" applyAlignment="1">
      <alignment vertical="center"/>
    </xf>
    <xf numFmtId="57" fontId="9" fillId="0" borderId="9" xfId="0" applyNumberFormat="1" applyFont="1" applyFill="1" applyBorder="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1"/>
  <sheetViews>
    <sheetView tabSelected="1" zoomScaleSheetLayoutView="100" workbookViewId="0" topLeftCell="A1">
      <pane xSplit="2" ySplit="4" topLeftCell="C73" activePane="bottomRight" state="frozen"/>
      <selection pane="bottomRight" activeCell="C73" sqref="C73"/>
    </sheetView>
  </sheetViews>
  <sheetFormatPr defaultColWidth="9.00390625" defaultRowHeight="14.25"/>
  <cols>
    <col min="1" max="1" width="4.375" style="9" customWidth="1"/>
    <col min="2" max="2" width="12.625" style="8" customWidth="1"/>
    <col min="3" max="3" width="21.875" style="8" customWidth="1"/>
    <col min="4" max="4" width="11.75390625" style="10" customWidth="1"/>
    <col min="5" max="5" width="8.25390625" style="10" customWidth="1"/>
    <col min="6" max="6" width="14.00390625" style="8" customWidth="1"/>
    <col min="7" max="7" width="15.25390625" style="8" customWidth="1"/>
    <col min="8" max="8" width="6.75390625" style="8" customWidth="1"/>
    <col min="9" max="9" width="6.875" style="8" customWidth="1"/>
    <col min="10" max="10" width="8.125" style="8" customWidth="1"/>
    <col min="11" max="11" width="9.00390625" style="8" customWidth="1"/>
    <col min="12" max="12" width="32.625" style="8" customWidth="1"/>
    <col min="13" max="13" width="7.625" style="8" customWidth="1"/>
    <col min="14" max="16384" width="9.00390625" style="8" customWidth="1"/>
  </cols>
  <sheetData>
    <row r="1" spans="1:13" s="1" customFormat="1" ht="30.75" customHeight="1">
      <c r="A1" s="11" t="s">
        <v>0</v>
      </c>
      <c r="B1" s="11"/>
      <c r="C1" s="11"/>
      <c r="D1" s="11"/>
      <c r="E1" s="11"/>
      <c r="F1" s="11"/>
      <c r="G1" s="11"/>
      <c r="H1" s="11"/>
      <c r="I1" s="11"/>
      <c r="J1" s="11"/>
      <c r="K1" s="11"/>
      <c r="L1" s="11"/>
      <c r="M1" s="11"/>
    </row>
    <row r="2" spans="1:13" s="2" customFormat="1" ht="24.75" customHeight="1">
      <c r="A2" s="12" t="s">
        <v>1</v>
      </c>
      <c r="B2" s="12" t="s">
        <v>2</v>
      </c>
      <c r="C2" s="12" t="s">
        <v>3</v>
      </c>
      <c r="D2" s="12" t="s">
        <v>4</v>
      </c>
      <c r="E2" s="12" t="s">
        <v>5</v>
      </c>
      <c r="F2" s="13" t="s">
        <v>6</v>
      </c>
      <c r="G2" s="13"/>
      <c r="H2" s="13"/>
      <c r="I2" s="13"/>
      <c r="J2" s="38" t="s">
        <v>7</v>
      </c>
      <c r="K2" s="39" t="s">
        <v>8</v>
      </c>
      <c r="L2" s="39" t="s">
        <v>9</v>
      </c>
      <c r="M2" s="39" t="s">
        <v>10</v>
      </c>
    </row>
    <row r="3" spans="1:13" s="2" customFormat="1" ht="60.75" customHeight="1">
      <c r="A3" s="12"/>
      <c r="B3" s="12"/>
      <c r="C3" s="12"/>
      <c r="D3" s="12"/>
      <c r="E3" s="12"/>
      <c r="F3" s="14" t="s">
        <v>11</v>
      </c>
      <c r="G3" s="14" t="s">
        <v>12</v>
      </c>
      <c r="H3" s="15" t="s">
        <v>13</v>
      </c>
      <c r="I3" s="40" t="s">
        <v>14</v>
      </c>
      <c r="J3" s="38"/>
      <c r="K3" s="41"/>
      <c r="L3" s="41"/>
      <c r="M3" s="41"/>
    </row>
    <row r="4" spans="1:13" s="2" customFormat="1" ht="36" customHeight="1">
      <c r="A4" s="16"/>
      <c r="B4" s="16" t="s">
        <v>15</v>
      </c>
      <c r="C4" s="17">
        <f>F5/F4*100</f>
        <v>62.1254263760399</v>
      </c>
      <c r="D4" s="16">
        <f>D5+D69+D81+D117</f>
        <v>89</v>
      </c>
      <c r="E4" s="18"/>
      <c r="F4" s="16">
        <f>F5+F69+F81</f>
        <v>12593.929999999998</v>
      </c>
      <c r="G4" s="16">
        <f>G5+G69+G81</f>
        <v>12593.929999999998</v>
      </c>
      <c r="H4" s="16"/>
      <c r="I4" s="16"/>
      <c r="J4" s="42"/>
      <c r="K4" s="42"/>
      <c r="L4" s="17"/>
      <c r="M4" s="17"/>
    </row>
    <row r="5" spans="1:13" s="2" customFormat="1" ht="31.5" customHeight="1">
      <c r="A5" s="16" t="s">
        <v>16</v>
      </c>
      <c r="B5" s="19" t="s">
        <v>17</v>
      </c>
      <c r="C5" s="18"/>
      <c r="D5" s="16">
        <v>63</v>
      </c>
      <c r="E5" s="18"/>
      <c r="F5" s="16">
        <f>SUM(G5:I5)</f>
        <v>7824.0327099999995</v>
      </c>
      <c r="G5" s="16">
        <f>SUM(G6:G68)</f>
        <v>7824.0327099999995</v>
      </c>
      <c r="H5" s="16"/>
      <c r="I5" s="16"/>
      <c r="J5" s="42"/>
      <c r="K5" s="42"/>
      <c r="L5" s="42"/>
      <c r="M5" s="42"/>
    </row>
    <row r="6" spans="1:13" s="2" customFormat="1" ht="89.25">
      <c r="A6" s="18">
        <v>1</v>
      </c>
      <c r="B6" s="20" t="s">
        <v>18</v>
      </c>
      <c r="C6" s="20" t="s">
        <v>19</v>
      </c>
      <c r="D6" s="18" t="s">
        <v>20</v>
      </c>
      <c r="E6" s="18">
        <v>2023</v>
      </c>
      <c r="F6" s="18">
        <f>SUM(G6:I6)</f>
        <v>473.42271</v>
      </c>
      <c r="G6" s="18">
        <v>473.42271</v>
      </c>
      <c r="H6" s="18"/>
      <c r="I6" s="18"/>
      <c r="J6" s="18" t="s">
        <v>21</v>
      </c>
      <c r="K6" s="18" t="s">
        <v>21</v>
      </c>
      <c r="L6" s="43" t="s">
        <v>22</v>
      </c>
      <c r="M6" s="43"/>
    </row>
    <row r="7" spans="1:13" s="2" customFormat="1" ht="102">
      <c r="A7" s="18">
        <v>2</v>
      </c>
      <c r="B7" s="20" t="s">
        <v>23</v>
      </c>
      <c r="C7" s="21" t="s">
        <v>24</v>
      </c>
      <c r="D7" s="18" t="s">
        <v>25</v>
      </c>
      <c r="E7" s="18">
        <v>2023</v>
      </c>
      <c r="F7" s="18">
        <f>SUM(G7:I7)</f>
        <v>256.36</v>
      </c>
      <c r="G7" s="18">
        <v>256.36</v>
      </c>
      <c r="H7" s="18"/>
      <c r="I7" s="18"/>
      <c r="J7" s="18" t="s">
        <v>21</v>
      </c>
      <c r="K7" s="18" t="s">
        <v>21</v>
      </c>
      <c r="L7" s="20" t="s">
        <v>26</v>
      </c>
      <c r="M7" s="20"/>
    </row>
    <row r="8" spans="1:13" s="3" customFormat="1" ht="267.75">
      <c r="A8" s="18">
        <v>3</v>
      </c>
      <c r="B8" s="22" t="s">
        <v>27</v>
      </c>
      <c r="C8" s="23" t="s">
        <v>28</v>
      </c>
      <c r="D8" s="24" t="s">
        <v>29</v>
      </c>
      <c r="E8" s="24">
        <v>2023</v>
      </c>
      <c r="F8" s="24">
        <v>180</v>
      </c>
      <c r="G8" s="24">
        <v>180</v>
      </c>
      <c r="H8" s="24"/>
      <c r="I8" s="24"/>
      <c r="J8" s="18" t="s">
        <v>21</v>
      </c>
      <c r="K8" s="18" t="s">
        <v>21</v>
      </c>
      <c r="L8" s="22" t="s">
        <v>30</v>
      </c>
      <c r="M8" s="22"/>
    </row>
    <row r="9" spans="1:13" s="3" customFormat="1" ht="114.75">
      <c r="A9" s="18">
        <v>4</v>
      </c>
      <c r="B9" s="23" t="s">
        <v>31</v>
      </c>
      <c r="C9" s="23" t="s">
        <v>32</v>
      </c>
      <c r="D9" s="24" t="s">
        <v>33</v>
      </c>
      <c r="E9" s="24">
        <v>2023</v>
      </c>
      <c r="F9" s="24">
        <f>SUM(G9:I9)</f>
        <v>103.39</v>
      </c>
      <c r="G9" s="24">
        <v>103.39</v>
      </c>
      <c r="H9" s="24"/>
      <c r="I9" s="24"/>
      <c r="J9" s="18" t="s">
        <v>21</v>
      </c>
      <c r="K9" s="18" t="s">
        <v>21</v>
      </c>
      <c r="L9" s="23" t="s">
        <v>34</v>
      </c>
      <c r="M9" s="44"/>
    </row>
    <row r="10" spans="1:13" s="2" customFormat="1" ht="178.5">
      <c r="A10" s="18">
        <v>5</v>
      </c>
      <c r="B10" s="20" t="s">
        <v>35</v>
      </c>
      <c r="C10" s="21" t="s">
        <v>36</v>
      </c>
      <c r="D10" s="18" t="s">
        <v>37</v>
      </c>
      <c r="E10" s="18">
        <v>2023</v>
      </c>
      <c r="F10" s="18">
        <f>SUM(G10:I10)</f>
        <v>150</v>
      </c>
      <c r="G10" s="18">
        <v>150</v>
      </c>
      <c r="H10" s="18"/>
      <c r="I10" s="18"/>
      <c r="J10" s="18" t="s">
        <v>38</v>
      </c>
      <c r="K10" s="18" t="s">
        <v>38</v>
      </c>
      <c r="L10" s="43" t="s">
        <v>39</v>
      </c>
      <c r="M10" s="43"/>
    </row>
    <row r="11" spans="1:13" s="2" customFormat="1" ht="153">
      <c r="A11" s="18">
        <v>6</v>
      </c>
      <c r="B11" s="20" t="s">
        <v>40</v>
      </c>
      <c r="C11" s="21" t="s">
        <v>41</v>
      </c>
      <c r="D11" s="18" t="s">
        <v>42</v>
      </c>
      <c r="E11" s="18">
        <v>2023</v>
      </c>
      <c r="F11" s="18">
        <f>SUM(G11:I11)</f>
        <v>150</v>
      </c>
      <c r="G11" s="18">
        <v>150</v>
      </c>
      <c r="H11" s="18"/>
      <c r="I11" s="18"/>
      <c r="J11" s="18" t="s">
        <v>38</v>
      </c>
      <c r="K11" s="18" t="s">
        <v>38</v>
      </c>
      <c r="L11" s="43" t="s">
        <v>43</v>
      </c>
      <c r="M11" s="43"/>
    </row>
    <row r="12" spans="1:13" s="2" customFormat="1" ht="89.25">
      <c r="A12" s="18">
        <v>7</v>
      </c>
      <c r="B12" s="20" t="s">
        <v>44</v>
      </c>
      <c r="C12" s="21" t="s">
        <v>45</v>
      </c>
      <c r="D12" s="18" t="s">
        <v>46</v>
      </c>
      <c r="E12" s="18">
        <v>2023</v>
      </c>
      <c r="F12" s="18">
        <f aca="true" t="shared" si="0" ref="F12:F18">SUM(G12:I12)</f>
        <v>146</v>
      </c>
      <c r="G12" s="18">
        <v>146</v>
      </c>
      <c r="H12" s="18"/>
      <c r="I12" s="18"/>
      <c r="J12" s="42" t="s">
        <v>47</v>
      </c>
      <c r="K12" s="42" t="s">
        <v>47</v>
      </c>
      <c r="L12" s="43" t="s">
        <v>48</v>
      </c>
      <c r="M12" s="43"/>
    </row>
    <row r="13" spans="1:13" s="2" customFormat="1" ht="89.25">
      <c r="A13" s="18">
        <v>8</v>
      </c>
      <c r="B13" s="20" t="s">
        <v>49</v>
      </c>
      <c r="C13" s="21" t="s">
        <v>50</v>
      </c>
      <c r="D13" s="18" t="s">
        <v>51</v>
      </c>
      <c r="E13" s="18">
        <v>2023</v>
      </c>
      <c r="F13" s="18">
        <f t="shared" si="0"/>
        <v>95.56</v>
      </c>
      <c r="G13" s="18">
        <v>95.56</v>
      </c>
      <c r="H13" s="18"/>
      <c r="I13" s="18"/>
      <c r="J13" s="42" t="s">
        <v>47</v>
      </c>
      <c r="K13" s="42" t="s">
        <v>47</v>
      </c>
      <c r="L13" s="20" t="s">
        <v>52</v>
      </c>
      <c r="M13" s="20"/>
    </row>
    <row r="14" spans="1:13" s="2" customFormat="1" ht="127.5">
      <c r="A14" s="18">
        <v>9</v>
      </c>
      <c r="B14" s="20" t="s">
        <v>53</v>
      </c>
      <c r="C14" s="21" t="s">
        <v>54</v>
      </c>
      <c r="D14" s="25" t="s">
        <v>55</v>
      </c>
      <c r="E14" s="18">
        <v>2023</v>
      </c>
      <c r="F14" s="18">
        <f t="shared" si="0"/>
        <v>200</v>
      </c>
      <c r="G14" s="18">
        <v>200</v>
      </c>
      <c r="H14" s="18"/>
      <c r="I14" s="18"/>
      <c r="J14" s="42" t="s">
        <v>47</v>
      </c>
      <c r="K14" s="42" t="s">
        <v>47</v>
      </c>
      <c r="L14" s="20" t="s">
        <v>56</v>
      </c>
      <c r="M14" s="20"/>
    </row>
    <row r="15" spans="1:13" s="2" customFormat="1" ht="127.5">
      <c r="A15" s="18">
        <v>10</v>
      </c>
      <c r="B15" s="20" t="s">
        <v>57</v>
      </c>
      <c r="C15" s="21" t="s">
        <v>58</v>
      </c>
      <c r="D15" s="18" t="s">
        <v>59</v>
      </c>
      <c r="E15" s="18">
        <v>2023</v>
      </c>
      <c r="F15" s="18">
        <f t="shared" si="0"/>
        <v>310</v>
      </c>
      <c r="G15" s="18">
        <v>310</v>
      </c>
      <c r="H15" s="18"/>
      <c r="I15" s="18"/>
      <c r="J15" s="42" t="s">
        <v>47</v>
      </c>
      <c r="K15" s="42" t="s">
        <v>47</v>
      </c>
      <c r="L15" s="20" t="s">
        <v>60</v>
      </c>
      <c r="M15" s="20"/>
    </row>
    <row r="16" spans="1:13" s="2" customFormat="1" ht="63.75">
      <c r="A16" s="18">
        <v>11</v>
      </c>
      <c r="B16" s="20" t="s">
        <v>61</v>
      </c>
      <c r="C16" s="21" t="s">
        <v>62</v>
      </c>
      <c r="D16" s="18" t="s">
        <v>63</v>
      </c>
      <c r="E16" s="18">
        <v>2023</v>
      </c>
      <c r="F16" s="18">
        <f t="shared" si="0"/>
        <v>480</v>
      </c>
      <c r="G16" s="18">
        <v>480</v>
      </c>
      <c r="H16" s="18"/>
      <c r="I16" s="18"/>
      <c r="J16" s="18" t="s">
        <v>64</v>
      </c>
      <c r="K16" s="18" t="s">
        <v>64</v>
      </c>
      <c r="L16" s="20" t="s">
        <v>65</v>
      </c>
      <c r="M16" s="20"/>
    </row>
    <row r="17" spans="1:13" s="3" customFormat="1" ht="191.25">
      <c r="A17" s="24">
        <v>12</v>
      </c>
      <c r="B17" s="22" t="s">
        <v>66</v>
      </c>
      <c r="C17" s="23" t="s">
        <v>67</v>
      </c>
      <c r="D17" s="24" t="s">
        <v>68</v>
      </c>
      <c r="E17" s="24">
        <v>2023</v>
      </c>
      <c r="F17" s="24">
        <f t="shared" si="0"/>
        <v>200</v>
      </c>
      <c r="G17" s="24">
        <v>200</v>
      </c>
      <c r="H17" s="24"/>
      <c r="I17" s="24"/>
      <c r="J17" s="24" t="s">
        <v>69</v>
      </c>
      <c r="K17" s="24" t="s">
        <v>64</v>
      </c>
      <c r="L17" s="22" t="s">
        <v>70</v>
      </c>
      <c r="M17" s="22"/>
    </row>
    <row r="18" spans="1:13" s="4" customFormat="1" ht="140.25">
      <c r="A18" s="18">
        <v>13</v>
      </c>
      <c r="B18" s="24" t="s">
        <v>71</v>
      </c>
      <c r="C18" s="26" t="s">
        <v>72</v>
      </c>
      <c r="D18" s="24" t="s">
        <v>33</v>
      </c>
      <c r="E18" s="24">
        <v>2023</v>
      </c>
      <c r="F18" s="24">
        <v>200</v>
      </c>
      <c r="G18" s="24">
        <v>200</v>
      </c>
      <c r="H18" s="27"/>
      <c r="I18" s="18"/>
      <c r="J18" s="45" t="s">
        <v>73</v>
      </c>
      <c r="K18" s="24" t="s">
        <v>74</v>
      </c>
      <c r="L18" s="18" t="s">
        <v>75</v>
      </c>
      <c r="M18" s="45"/>
    </row>
    <row r="19" spans="1:13" s="2" customFormat="1" ht="76.5">
      <c r="A19" s="18">
        <v>14</v>
      </c>
      <c r="B19" s="22" t="s">
        <v>76</v>
      </c>
      <c r="C19" s="23" t="s">
        <v>77</v>
      </c>
      <c r="D19" s="24" t="s">
        <v>78</v>
      </c>
      <c r="E19" s="18">
        <v>2023</v>
      </c>
      <c r="F19" s="18">
        <f>SUM(G19:I19)</f>
        <v>25</v>
      </c>
      <c r="G19" s="24">
        <v>25</v>
      </c>
      <c r="H19" s="24"/>
      <c r="I19" s="24"/>
      <c r="J19" s="24" t="s">
        <v>79</v>
      </c>
      <c r="K19" s="18" t="s">
        <v>64</v>
      </c>
      <c r="L19" s="44" t="s">
        <v>80</v>
      </c>
      <c r="M19" s="44"/>
    </row>
    <row r="20" spans="1:13" s="2" customFormat="1" ht="140.25">
      <c r="A20" s="18">
        <v>15</v>
      </c>
      <c r="B20" s="22" t="s">
        <v>81</v>
      </c>
      <c r="C20" s="23" t="s">
        <v>82</v>
      </c>
      <c r="D20" s="24" t="s">
        <v>78</v>
      </c>
      <c r="E20" s="18">
        <v>2023</v>
      </c>
      <c r="F20" s="18">
        <f>SUM(G20:I20)</f>
        <v>392</v>
      </c>
      <c r="G20" s="24">
        <v>392</v>
      </c>
      <c r="H20" s="24"/>
      <c r="I20" s="24"/>
      <c r="J20" s="24" t="s">
        <v>79</v>
      </c>
      <c r="K20" s="24" t="s">
        <v>83</v>
      </c>
      <c r="L20" s="44" t="s">
        <v>84</v>
      </c>
      <c r="M20" s="44"/>
    </row>
    <row r="21" spans="1:13" s="2" customFormat="1" ht="114.75">
      <c r="A21" s="18">
        <v>16</v>
      </c>
      <c r="B21" s="20" t="s">
        <v>85</v>
      </c>
      <c r="C21" s="23" t="s">
        <v>86</v>
      </c>
      <c r="D21" s="18" t="s">
        <v>33</v>
      </c>
      <c r="E21" s="18">
        <v>2023</v>
      </c>
      <c r="F21" s="18">
        <f>SUM(G21:I21)</f>
        <v>253</v>
      </c>
      <c r="G21" s="18">
        <v>253</v>
      </c>
      <c r="H21" s="18"/>
      <c r="I21" s="18"/>
      <c r="J21" s="18" t="s">
        <v>83</v>
      </c>
      <c r="K21" s="24" t="s">
        <v>83</v>
      </c>
      <c r="L21" s="20" t="s">
        <v>87</v>
      </c>
      <c r="M21" s="20"/>
    </row>
    <row r="22" spans="1:13" s="2" customFormat="1" ht="51">
      <c r="A22" s="18">
        <v>17</v>
      </c>
      <c r="B22" s="20" t="s">
        <v>88</v>
      </c>
      <c r="C22" s="21" t="s">
        <v>89</v>
      </c>
      <c r="D22" s="18" t="s">
        <v>33</v>
      </c>
      <c r="E22" s="18">
        <v>2023</v>
      </c>
      <c r="F22" s="18">
        <f aca="true" t="shared" si="1" ref="F22:F24">SUM(G22:I22)</f>
        <v>42.8</v>
      </c>
      <c r="G22" s="18">
        <v>42.8</v>
      </c>
      <c r="H22" s="18"/>
      <c r="I22" s="18"/>
      <c r="J22" s="18" t="s">
        <v>73</v>
      </c>
      <c r="K22" s="45" t="s">
        <v>64</v>
      </c>
      <c r="L22" s="43" t="s">
        <v>90</v>
      </c>
      <c r="M22" s="43"/>
    </row>
    <row r="23" spans="1:13" s="2" customFormat="1" ht="140.25">
      <c r="A23" s="18">
        <v>18</v>
      </c>
      <c r="B23" s="20" t="s">
        <v>91</v>
      </c>
      <c r="C23" s="21" t="s">
        <v>92</v>
      </c>
      <c r="D23" s="18" t="s">
        <v>33</v>
      </c>
      <c r="E23" s="18">
        <v>2023</v>
      </c>
      <c r="F23" s="18">
        <f t="shared" si="1"/>
        <v>100</v>
      </c>
      <c r="G23" s="18">
        <v>100</v>
      </c>
      <c r="H23" s="18"/>
      <c r="I23" s="18"/>
      <c r="J23" s="18" t="s">
        <v>73</v>
      </c>
      <c r="K23" s="45" t="s">
        <v>64</v>
      </c>
      <c r="L23" s="43" t="s">
        <v>93</v>
      </c>
      <c r="M23" s="43"/>
    </row>
    <row r="24" spans="1:13" s="3" customFormat="1" ht="89.25">
      <c r="A24" s="18">
        <v>19</v>
      </c>
      <c r="B24" s="28" t="s">
        <v>94</v>
      </c>
      <c r="C24" s="29" t="s">
        <v>95</v>
      </c>
      <c r="D24" s="24" t="s">
        <v>96</v>
      </c>
      <c r="E24" s="24">
        <v>2023</v>
      </c>
      <c r="F24" s="24">
        <f t="shared" si="1"/>
        <v>50</v>
      </c>
      <c r="G24" s="24">
        <v>50</v>
      </c>
      <c r="H24" s="24"/>
      <c r="I24" s="24"/>
      <c r="J24" s="24" t="s">
        <v>73</v>
      </c>
      <c r="K24" s="45" t="s">
        <v>64</v>
      </c>
      <c r="L24" s="46" t="s">
        <v>97</v>
      </c>
      <c r="M24" s="46"/>
    </row>
    <row r="25" spans="1:13" s="2" customFormat="1" ht="51">
      <c r="A25" s="18">
        <v>20</v>
      </c>
      <c r="B25" s="28" t="s">
        <v>98</v>
      </c>
      <c r="C25" s="29" t="s">
        <v>99</v>
      </c>
      <c r="D25" s="24" t="s">
        <v>100</v>
      </c>
      <c r="E25" s="24">
        <v>2023</v>
      </c>
      <c r="F25" s="18">
        <v>60</v>
      </c>
      <c r="G25" s="24">
        <v>60</v>
      </c>
      <c r="H25" s="24"/>
      <c r="I25" s="24"/>
      <c r="J25" s="18" t="s">
        <v>73</v>
      </c>
      <c r="K25" s="45" t="s">
        <v>64</v>
      </c>
      <c r="L25" s="46" t="s">
        <v>101</v>
      </c>
      <c r="M25" s="46"/>
    </row>
    <row r="26" spans="1:13" s="2" customFormat="1" ht="89.25">
      <c r="A26" s="18">
        <v>21</v>
      </c>
      <c r="B26" s="20" t="s">
        <v>102</v>
      </c>
      <c r="C26" s="21" t="s">
        <v>103</v>
      </c>
      <c r="D26" s="18" t="s">
        <v>104</v>
      </c>
      <c r="E26" s="18">
        <v>2023</v>
      </c>
      <c r="F26" s="18">
        <v>30</v>
      </c>
      <c r="G26" s="24">
        <v>30</v>
      </c>
      <c r="H26" s="18"/>
      <c r="I26" s="18"/>
      <c r="J26" s="18" t="s">
        <v>105</v>
      </c>
      <c r="K26" s="45" t="s">
        <v>64</v>
      </c>
      <c r="L26" s="43" t="s">
        <v>106</v>
      </c>
      <c r="M26" s="43"/>
    </row>
    <row r="27" spans="1:13" s="2" customFormat="1" ht="114.75">
      <c r="A27" s="18">
        <v>22</v>
      </c>
      <c r="B27" s="20" t="s">
        <v>107</v>
      </c>
      <c r="C27" s="21" t="s">
        <v>108</v>
      </c>
      <c r="D27" s="18" t="s">
        <v>68</v>
      </c>
      <c r="E27" s="18">
        <v>2023</v>
      </c>
      <c r="F27" s="18">
        <f>SUM(G27:I27)</f>
        <v>50</v>
      </c>
      <c r="G27" s="18">
        <v>50</v>
      </c>
      <c r="H27" s="18"/>
      <c r="I27" s="18"/>
      <c r="J27" s="18" t="s">
        <v>69</v>
      </c>
      <c r="K27" s="45" t="s">
        <v>64</v>
      </c>
      <c r="L27" s="20" t="s">
        <v>109</v>
      </c>
      <c r="M27" s="20"/>
    </row>
    <row r="28" spans="1:13" s="2" customFormat="1" ht="216.75">
      <c r="A28" s="18">
        <v>23</v>
      </c>
      <c r="B28" s="22" t="s">
        <v>110</v>
      </c>
      <c r="C28" s="23" t="s">
        <v>111</v>
      </c>
      <c r="D28" s="24" t="s">
        <v>112</v>
      </c>
      <c r="E28" s="24">
        <v>2023</v>
      </c>
      <c r="F28" s="24">
        <v>150</v>
      </c>
      <c r="G28" s="24">
        <v>150</v>
      </c>
      <c r="H28" s="24"/>
      <c r="I28" s="24"/>
      <c r="J28" s="24" t="s">
        <v>113</v>
      </c>
      <c r="K28" s="24" t="s">
        <v>64</v>
      </c>
      <c r="L28" s="22" t="s">
        <v>114</v>
      </c>
      <c r="M28" s="22"/>
    </row>
    <row r="29" spans="1:13" s="2" customFormat="1" ht="280.5">
      <c r="A29" s="18">
        <v>24</v>
      </c>
      <c r="B29" s="20" t="s">
        <v>115</v>
      </c>
      <c r="C29" s="21" t="s">
        <v>116</v>
      </c>
      <c r="D29" s="18" t="s">
        <v>117</v>
      </c>
      <c r="E29" s="18" t="s">
        <v>118</v>
      </c>
      <c r="F29" s="18">
        <f>SUM(G29:I29)</f>
        <v>50</v>
      </c>
      <c r="G29" s="18">
        <v>50</v>
      </c>
      <c r="H29" s="18"/>
      <c r="I29" s="18"/>
      <c r="J29" s="18" t="s">
        <v>119</v>
      </c>
      <c r="K29" s="18" t="s">
        <v>64</v>
      </c>
      <c r="L29" s="20" t="s">
        <v>120</v>
      </c>
      <c r="M29" s="20"/>
    </row>
    <row r="30" spans="1:13" s="2" customFormat="1" ht="127.5">
      <c r="A30" s="18">
        <v>25</v>
      </c>
      <c r="B30" s="22" t="s">
        <v>121</v>
      </c>
      <c r="C30" s="21" t="s">
        <v>122</v>
      </c>
      <c r="D30" s="18" t="s">
        <v>117</v>
      </c>
      <c r="E30" s="18">
        <v>2023</v>
      </c>
      <c r="F30" s="18">
        <f>SUM(G30:I30)</f>
        <v>180</v>
      </c>
      <c r="G30" s="18">
        <v>180</v>
      </c>
      <c r="H30" s="18"/>
      <c r="I30" s="18"/>
      <c r="J30" s="18" t="s">
        <v>119</v>
      </c>
      <c r="K30" s="18" t="s">
        <v>64</v>
      </c>
      <c r="L30" s="20" t="s">
        <v>123</v>
      </c>
      <c r="M30" s="20"/>
    </row>
    <row r="31" spans="1:13" s="2" customFormat="1" ht="178.5">
      <c r="A31" s="18">
        <v>26</v>
      </c>
      <c r="B31" s="20" t="s">
        <v>124</v>
      </c>
      <c r="C31" s="21" t="s">
        <v>125</v>
      </c>
      <c r="D31" s="18" t="s">
        <v>126</v>
      </c>
      <c r="E31" s="18">
        <v>2023</v>
      </c>
      <c r="F31" s="18">
        <v>200</v>
      </c>
      <c r="G31" s="18">
        <v>200</v>
      </c>
      <c r="H31" s="18"/>
      <c r="I31" s="18"/>
      <c r="J31" s="18" t="s">
        <v>127</v>
      </c>
      <c r="K31" s="18" t="s">
        <v>64</v>
      </c>
      <c r="L31" s="20" t="s">
        <v>128</v>
      </c>
      <c r="M31" s="20"/>
    </row>
    <row r="32" spans="1:13" s="2" customFormat="1" ht="153">
      <c r="A32" s="18">
        <v>27</v>
      </c>
      <c r="B32" s="22" t="s">
        <v>129</v>
      </c>
      <c r="C32" s="23" t="s">
        <v>130</v>
      </c>
      <c r="D32" s="18" t="s">
        <v>131</v>
      </c>
      <c r="E32" s="18">
        <v>2023</v>
      </c>
      <c r="F32" s="18">
        <f aca="true" t="shared" si="2" ref="F32:F37">SUM(G32:I32)</f>
        <v>60</v>
      </c>
      <c r="G32" s="24">
        <v>60</v>
      </c>
      <c r="H32" s="18"/>
      <c r="I32" s="18"/>
      <c r="J32" s="18" t="s">
        <v>132</v>
      </c>
      <c r="K32" s="18" t="s">
        <v>64</v>
      </c>
      <c r="L32" s="47" t="s">
        <v>133</v>
      </c>
      <c r="M32" s="47"/>
    </row>
    <row r="33" spans="1:13" s="3" customFormat="1" ht="76.5">
      <c r="A33" s="24">
        <v>28</v>
      </c>
      <c r="B33" s="22" t="s">
        <v>134</v>
      </c>
      <c r="C33" s="23" t="s">
        <v>135</v>
      </c>
      <c r="D33" s="24" t="s">
        <v>136</v>
      </c>
      <c r="E33" s="24">
        <v>2023</v>
      </c>
      <c r="F33" s="24">
        <v>590</v>
      </c>
      <c r="G33" s="24">
        <v>590</v>
      </c>
      <c r="H33" s="24"/>
      <c r="I33" s="24"/>
      <c r="J33" s="24" t="s">
        <v>137</v>
      </c>
      <c r="K33" s="24" t="s">
        <v>64</v>
      </c>
      <c r="L33" s="22" t="s">
        <v>138</v>
      </c>
      <c r="M33" s="22"/>
    </row>
    <row r="34" spans="1:13" s="2" customFormat="1" ht="153">
      <c r="A34" s="18">
        <v>29</v>
      </c>
      <c r="B34" s="22" t="s">
        <v>139</v>
      </c>
      <c r="C34" s="23" t="s">
        <v>140</v>
      </c>
      <c r="D34" s="18" t="s">
        <v>136</v>
      </c>
      <c r="E34" s="18">
        <v>2023</v>
      </c>
      <c r="F34" s="18">
        <f t="shared" si="2"/>
        <v>20</v>
      </c>
      <c r="G34" s="24">
        <v>20</v>
      </c>
      <c r="H34" s="18"/>
      <c r="I34" s="18"/>
      <c r="J34" s="18" t="s">
        <v>137</v>
      </c>
      <c r="K34" s="18" t="s">
        <v>64</v>
      </c>
      <c r="L34" s="20" t="s">
        <v>141</v>
      </c>
      <c r="M34" s="20"/>
    </row>
    <row r="35" spans="1:13" s="2" customFormat="1" ht="191.25">
      <c r="A35" s="18">
        <v>30</v>
      </c>
      <c r="B35" s="22" t="s">
        <v>142</v>
      </c>
      <c r="C35" s="21" t="s">
        <v>143</v>
      </c>
      <c r="D35" s="18" t="s">
        <v>78</v>
      </c>
      <c r="E35" s="18">
        <v>2023</v>
      </c>
      <c r="F35" s="18">
        <f t="shared" si="2"/>
        <v>40</v>
      </c>
      <c r="G35" s="24">
        <v>40</v>
      </c>
      <c r="H35" s="18"/>
      <c r="I35" s="18"/>
      <c r="J35" s="18" t="s">
        <v>79</v>
      </c>
      <c r="K35" s="18" t="s">
        <v>64</v>
      </c>
      <c r="L35" s="20" t="s">
        <v>144</v>
      </c>
      <c r="M35" s="20"/>
    </row>
    <row r="36" spans="1:13" s="2" customFormat="1" ht="89.25">
      <c r="A36" s="18">
        <v>31</v>
      </c>
      <c r="B36" s="22" t="s">
        <v>145</v>
      </c>
      <c r="C36" s="23" t="s">
        <v>146</v>
      </c>
      <c r="D36" s="24" t="s">
        <v>78</v>
      </c>
      <c r="E36" s="18">
        <v>2023</v>
      </c>
      <c r="F36" s="18">
        <f t="shared" si="2"/>
        <v>150</v>
      </c>
      <c r="G36" s="24">
        <v>150</v>
      </c>
      <c r="H36" s="24"/>
      <c r="I36" s="24"/>
      <c r="J36" s="24" t="s">
        <v>79</v>
      </c>
      <c r="K36" s="18" t="s">
        <v>64</v>
      </c>
      <c r="L36" s="44" t="s">
        <v>147</v>
      </c>
      <c r="M36" s="44"/>
    </row>
    <row r="37" spans="1:13" s="2" customFormat="1" ht="165.75">
      <c r="A37" s="18">
        <v>32</v>
      </c>
      <c r="B37" s="22" t="s">
        <v>148</v>
      </c>
      <c r="C37" s="23" t="s">
        <v>149</v>
      </c>
      <c r="D37" s="18" t="s">
        <v>33</v>
      </c>
      <c r="E37" s="18">
        <v>2023</v>
      </c>
      <c r="F37" s="18">
        <f aca="true" t="shared" si="3" ref="F37:F40">SUM(G37:I37)</f>
        <v>100</v>
      </c>
      <c r="G37" s="24">
        <v>100</v>
      </c>
      <c r="H37" s="18"/>
      <c r="I37" s="18"/>
      <c r="J37" s="18" t="s">
        <v>73</v>
      </c>
      <c r="K37" s="18" t="s">
        <v>64</v>
      </c>
      <c r="L37" s="20" t="s">
        <v>150</v>
      </c>
      <c r="M37" s="20"/>
    </row>
    <row r="38" spans="1:13" s="2" customFormat="1" ht="165.75">
      <c r="A38" s="18">
        <v>33</v>
      </c>
      <c r="B38" s="22" t="s">
        <v>151</v>
      </c>
      <c r="C38" s="23" t="s">
        <v>152</v>
      </c>
      <c r="D38" s="18" t="s">
        <v>153</v>
      </c>
      <c r="E38" s="18">
        <v>2023</v>
      </c>
      <c r="F38" s="18">
        <f t="shared" si="3"/>
        <v>30</v>
      </c>
      <c r="G38" s="24">
        <v>30</v>
      </c>
      <c r="H38" s="18"/>
      <c r="I38" s="18"/>
      <c r="J38" s="18" t="s">
        <v>105</v>
      </c>
      <c r="K38" s="18" t="s">
        <v>64</v>
      </c>
      <c r="L38" s="20" t="s">
        <v>154</v>
      </c>
      <c r="M38" s="20"/>
    </row>
    <row r="39" spans="1:13" s="2" customFormat="1" ht="114.75">
      <c r="A39" s="18">
        <v>34</v>
      </c>
      <c r="B39" s="22" t="s">
        <v>155</v>
      </c>
      <c r="C39" s="23" t="s">
        <v>156</v>
      </c>
      <c r="D39" s="18" t="s">
        <v>68</v>
      </c>
      <c r="E39" s="18">
        <v>2023</v>
      </c>
      <c r="F39" s="18">
        <f t="shared" si="3"/>
        <v>20</v>
      </c>
      <c r="G39" s="24">
        <v>20</v>
      </c>
      <c r="H39" s="18"/>
      <c r="I39" s="18"/>
      <c r="J39" s="18" t="s">
        <v>69</v>
      </c>
      <c r="K39" s="18" t="s">
        <v>64</v>
      </c>
      <c r="L39" s="43" t="s">
        <v>157</v>
      </c>
      <c r="M39" s="43"/>
    </row>
    <row r="40" spans="1:13" s="2" customFormat="1" ht="178.5">
      <c r="A40" s="18">
        <v>35</v>
      </c>
      <c r="B40" s="22" t="s">
        <v>158</v>
      </c>
      <c r="C40" s="23" t="s">
        <v>159</v>
      </c>
      <c r="D40" s="24" t="s">
        <v>112</v>
      </c>
      <c r="E40" s="24">
        <v>2023</v>
      </c>
      <c r="F40" s="24">
        <v>60</v>
      </c>
      <c r="G40" s="24">
        <v>60</v>
      </c>
      <c r="H40" s="24"/>
      <c r="I40" s="24"/>
      <c r="J40" s="24" t="s">
        <v>113</v>
      </c>
      <c r="K40" s="18" t="s">
        <v>64</v>
      </c>
      <c r="L40" s="22" t="s">
        <v>160</v>
      </c>
      <c r="M40" s="22"/>
    </row>
    <row r="41" spans="1:13" s="2" customFormat="1" ht="89.25">
      <c r="A41" s="18">
        <v>36</v>
      </c>
      <c r="B41" s="22" t="s">
        <v>161</v>
      </c>
      <c r="C41" s="23" t="s">
        <v>162</v>
      </c>
      <c r="D41" s="24" t="s">
        <v>112</v>
      </c>
      <c r="E41" s="24">
        <v>2023</v>
      </c>
      <c r="F41" s="24">
        <v>50</v>
      </c>
      <c r="G41" s="24">
        <v>50</v>
      </c>
      <c r="H41" s="24"/>
      <c r="I41" s="24"/>
      <c r="J41" s="24" t="s">
        <v>113</v>
      </c>
      <c r="K41" s="18" t="s">
        <v>64</v>
      </c>
      <c r="L41" s="23" t="s">
        <v>163</v>
      </c>
      <c r="M41" s="23"/>
    </row>
    <row r="42" spans="1:13" s="2" customFormat="1" ht="114.75">
      <c r="A42" s="18">
        <v>37</v>
      </c>
      <c r="B42" s="20" t="s">
        <v>164</v>
      </c>
      <c r="C42" s="21" t="s">
        <v>165</v>
      </c>
      <c r="D42" s="18" t="s">
        <v>117</v>
      </c>
      <c r="E42" s="18">
        <v>2023</v>
      </c>
      <c r="F42" s="18">
        <f>SUM(G42:I42)</f>
        <v>50</v>
      </c>
      <c r="G42" s="18">
        <v>50</v>
      </c>
      <c r="H42" s="18"/>
      <c r="I42" s="18"/>
      <c r="J42" s="18" t="s">
        <v>119</v>
      </c>
      <c r="K42" s="18" t="s">
        <v>64</v>
      </c>
      <c r="L42" s="43" t="s">
        <v>166</v>
      </c>
      <c r="M42" s="43"/>
    </row>
    <row r="43" spans="1:13" s="2" customFormat="1" ht="229.5">
      <c r="A43" s="18">
        <v>38</v>
      </c>
      <c r="B43" s="22" t="s">
        <v>167</v>
      </c>
      <c r="C43" s="23" t="s">
        <v>168</v>
      </c>
      <c r="D43" s="18" t="s">
        <v>117</v>
      </c>
      <c r="E43" s="18">
        <v>2023</v>
      </c>
      <c r="F43" s="18">
        <f>SUM(G43:I43)</f>
        <v>30</v>
      </c>
      <c r="G43" s="24">
        <v>30</v>
      </c>
      <c r="H43" s="18"/>
      <c r="I43" s="18"/>
      <c r="J43" s="18" t="s">
        <v>119</v>
      </c>
      <c r="K43" s="18" t="s">
        <v>64</v>
      </c>
      <c r="L43" s="43" t="s">
        <v>169</v>
      </c>
      <c r="M43" s="43"/>
    </row>
    <row r="44" spans="1:13" s="2" customFormat="1" ht="165.75">
      <c r="A44" s="18">
        <v>39</v>
      </c>
      <c r="B44" s="22" t="s">
        <v>170</v>
      </c>
      <c r="C44" s="23" t="s">
        <v>171</v>
      </c>
      <c r="D44" s="18" t="s">
        <v>126</v>
      </c>
      <c r="E44" s="18">
        <v>2023</v>
      </c>
      <c r="F44" s="18">
        <f>SUM(G44:I44)</f>
        <v>40</v>
      </c>
      <c r="G44" s="24">
        <v>40</v>
      </c>
      <c r="H44" s="18"/>
      <c r="I44" s="18"/>
      <c r="J44" s="18" t="s">
        <v>127</v>
      </c>
      <c r="K44" s="18" t="s">
        <v>64</v>
      </c>
      <c r="L44" s="20" t="s">
        <v>172</v>
      </c>
      <c r="M44" s="20"/>
    </row>
    <row r="45" spans="1:13" s="2" customFormat="1" ht="191.25">
      <c r="A45" s="18">
        <v>40</v>
      </c>
      <c r="B45" s="20" t="s">
        <v>173</v>
      </c>
      <c r="C45" s="22" t="s">
        <v>174</v>
      </c>
      <c r="D45" s="18" t="s">
        <v>175</v>
      </c>
      <c r="E45" s="18">
        <v>2023</v>
      </c>
      <c r="F45" s="18">
        <f>G45+H45+I45</f>
        <v>350</v>
      </c>
      <c r="G45" s="18">
        <v>350</v>
      </c>
      <c r="H45" s="18"/>
      <c r="I45" s="18"/>
      <c r="J45" s="42" t="s">
        <v>137</v>
      </c>
      <c r="K45" s="42" t="s">
        <v>64</v>
      </c>
      <c r="L45" s="43" t="s">
        <v>176</v>
      </c>
      <c r="M45" s="43"/>
    </row>
    <row r="46" spans="1:13" s="2" customFormat="1" ht="102">
      <c r="A46" s="18">
        <v>41</v>
      </c>
      <c r="B46" s="30" t="s">
        <v>177</v>
      </c>
      <c r="C46" s="30" t="s">
        <v>178</v>
      </c>
      <c r="D46" s="30" t="s">
        <v>179</v>
      </c>
      <c r="E46" s="31">
        <v>2023</v>
      </c>
      <c r="F46" s="18">
        <f>G46+H46+I46</f>
        <v>15</v>
      </c>
      <c r="G46" s="31">
        <v>15</v>
      </c>
      <c r="H46" s="31"/>
      <c r="I46" s="31"/>
      <c r="J46" s="30" t="s">
        <v>73</v>
      </c>
      <c r="K46" s="30" t="s">
        <v>64</v>
      </c>
      <c r="L46" s="48" t="s">
        <v>180</v>
      </c>
      <c r="M46" s="48"/>
    </row>
    <row r="47" spans="1:13" s="2" customFormat="1" ht="140.25">
      <c r="A47" s="18">
        <v>42</v>
      </c>
      <c r="B47" s="24" t="s">
        <v>181</v>
      </c>
      <c r="C47" s="18" t="s">
        <v>182</v>
      </c>
      <c r="D47" s="24" t="s">
        <v>73</v>
      </c>
      <c r="E47" s="24">
        <v>2023</v>
      </c>
      <c r="F47" s="24">
        <v>10</v>
      </c>
      <c r="G47" s="24">
        <v>10</v>
      </c>
      <c r="H47" s="27"/>
      <c r="I47" s="18"/>
      <c r="J47" s="18" t="s">
        <v>73</v>
      </c>
      <c r="K47" s="30" t="s">
        <v>74</v>
      </c>
      <c r="L47" s="18" t="s">
        <v>183</v>
      </c>
      <c r="M47" s="45"/>
    </row>
    <row r="48" spans="1:13" s="2" customFormat="1" ht="63.75">
      <c r="A48" s="18">
        <v>43</v>
      </c>
      <c r="B48" s="24" t="s">
        <v>184</v>
      </c>
      <c r="C48" s="23" t="s">
        <v>185</v>
      </c>
      <c r="D48" s="24" t="s">
        <v>63</v>
      </c>
      <c r="E48" s="24">
        <v>2023</v>
      </c>
      <c r="F48" s="24">
        <v>240</v>
      </c>
      <c r="G48" s="24">
        <v>240</v>
      </c>
      <c r="H48" s="27"/>
      <c r="I48" s="49"/>
      <c r="J48" s="49" t="s">
        <v>47</v>
      </c>
      <c r="K48" s="49" t="s">
        <v>47</v>
      </c>
      <c r="L48" s="22" t="s">
        <v>186</v>
      </c>
      <c r="M48" s="45"/>
    </row>
    <row r="49" spans="1:13" s="2" customFormat="1" ht="127.5">
      <c r="A49" s="18">
        <v>44</v>
      </c>
      <c r="B49" s="22" t="s">
        <v>187</v>
      </c>
      <c r="C49" s="21" t="s">
        <v>188</v>
      </c>
      <c r="D49" s="18" t="s">
        <v>126</v>
      </c>
      <c r="E49" s="18">
        <v>2023</v>
      </c>
      <c r="F49" s="18">
        <v>20</v>
      </c>
      <c r="G49" s="18">
        <v>20</v>
      </c>
      <c r="H49" s="27"/>
      <c r="I49" s="18"/>
      <c r="J49" s="18" t="s">
        <v>126</v>
      </c>
      <c r="K49" s="30" t="s">
        <v>64</v>
      </c>
      <c r="L49" s="20" t="s">
        <v>189</v>
      </c>
      <c r="M49" s="45"/>
    </row>
    <row r="50" spans="1:13" s="2" customFormat="1" ht="51">
      <c r="A50" s="18">
        <v>45</v>
      </c>
      <c r="B50" s="20" t="s">
        <v>190</v>
      </c>
      <c r="C50" s="21" t="s">
        <v>191</v>
      </c>
      <c r="D50" s="18" t="s">
        <v>126</v>
      </c>
      <c r="E50" s="18">
        <v>2023</v>
      </c>
      <c r="F50" s="18">
        <v>10</v>
      </c>
      <c r="G50" s="18">
        <v>10</v>
      </c>
      <c r="H50" s="32"/>
      <c r="I50" s="32"/>
      <c r="J50" s="18" t="s">
        <v>126</v>
      </c>
      <c r="K50" s="30" t="s">
        <v>64</v>
      </c>
      <c r="L50" s="22" t="s">
        <v>192</v>
      </c>
      <c r="M50" s="45"/>
    </row>
    <row r="51" spans="1:13" s="2" customFormat="1" ht="114.75">
      <c r="A51" s="18">
        <v>46</v>
      </c>
      <c r="B51" s="18" t="s">
        <v>193</v>
      </c>
      <c r="C51" s="18" t="s">
        <v>194</v>
      </c>
      <c r="D51" s="18" t="s">
        <v>132</v>
      </c>
      <c r="E51" s="18">
        <v>2023</v>
      </c>
      <c r="F51" s="18">
        <v>10</v>
      </c>
      <c r="G51" s="18">
        <v>10</v>
      </c>
      <c r="H51" s="33"/>
      <c r="I51" s="33"/>
      <c r="J51" s="18" t="s">
        <v>132</v>
      </c>
      <c r="K51" s="30" t="s">
        <v>74</v>
      </c>
      <c r="L51" s="22" t="s">
        <v>195</v>
      </c>
      <c r="M51" s="45"/>
    </row>
    <row r="52" spans="1:13" s="3" customFormat="1" ht="102">
      <c r="A52" s="18">
        <v>47</v>
      </c>
      <c r="B52" s="34" t="s">
        <v>196</v>
      </c>
      <c r="C52" s="23" t="s">
        <v>197</v>
      </c>
      <c r="D52" s="24" t="s">
        <v>78</v>
      </c>
      <c r="E52" s="24">
        <v>2023</v>
      </c>
      <c r="F52" s="24">
        <v>50</v>
      </c>
      <c r="G52" s="35">
        <v>50</v>
      </c>
      <c r="H52" s="27">
        <v>0</v>
      </c>
      <c r="I52" s="24">
        <v>0</v>
      </c>
      <c r="J52" s="49" t="s">
        <v>79</v>
      </c>
      <c r="K52" s="49" t="s">
        <v>64</v>
      </c>
      <c r="L52" s="22" t="s">
        <v>198</v>
      </c>
      <c r="M52" s="50"/>
    </row>
    <row r="53" spans="1:13" s="3" customFormat="1" ht="76.5">
      <c r="A53" s="18">
        <v>48</v>
      </c>
      <c r="B53" s="34" t="s">
        <v>199</v>
      </c>
      <c r="C53" s="23" t="s">
        <v>200</v>
      </c>
      <c r="D53" s="24" t="s">
        <v>136</v>
      </c>
      <c r="E53" s="24">
        <v>2023</v>
      </c>
      <c r="F53" s="24">
        <v>50</v>
      </c>
      <c r="G53" s="24">
        <v>50</v>
      </c>
      <c r="H53" s="27">
        <v>0</v>
      </c>
      <c r="I53" s="24">
        <v>0</v>
      </c>
      <c r="J53" s="49" t="s">
        <v>137</v>
      </c>
      <c r="K53" s="49" t="s">
        <v>64</v>
      </c>
      <c r="L53" s="44" t="s">
        <v>201</v>
      </c>
      <c r="M53" s="50"/>
    </row>
    <row r="54" spans="1:13" s="3" customFormat="1" ht="76.5">
      <c r="A54" s="18">
        <v>49</v>
      </c>
      <c r="B54" s="24" t="s">
        <v>202</v>
      </c>
      <c r="C54" s="24" t="s">
        <v>203</v>
      </c>
      <c r="D54" s="24" t="s">
        <v>204</v>
      </c>
      <c r="E54" s="24">
        <v>2023</v>
      </c>
      <c r="F54" s="24">
        <f>G54+H54+I54</f>
        <v>50</v>
      </c>
      <c r="G54" s="24">
        <v>50</v>
      </c>
      <c r="H54" s="24">
        <v>0</v>
      </c>
      <c r="I54" s="24">
        <v>0</v>
      </c>
      <c r="J54" s="24" t="s">
        <v>205</v>
      </c>
      <c r="K54" s="24" t="s">
        <v>64</v>
      </c>
      <c r="L54" s="24" t="s">
        <v>206</v>
      </c>
      <c r="M54" s="50"/>
    </row>
    <row r="55" spans="1:13" s="3" customFormat="1" ht="89.25">
      <c r="A55" s="18">
        <v>50</v>
      </c>
      <c r="B55" s="34" t="s">
        <v>207</v>
      </c>
      <c r="C55" s="23" t="s">
        <v>208</v>
      </c>
      <c r="D55" s="24" t="s">
        <v>209</v>
      </c>
      <c r="E55" s="24">
        <v>2023</v>
      </c>
      <c r="F55" s="24">
        <v>50</v>
      </c>
      <c r="G55" s="24">
        <v>50</v>
      </c>
      <c r="H55" s="36">
        <v>0</v>
      </c>
      <c r="I55" s="36"/>
      <c r="J55" s="49" t="s">
        <v>113</v>
      </c>
      <c r="K55" s="49" t="s">
        <v>64</v>
      </c>
      <c r="L55" s="44" t="s">
        <v>210</v>
      </c>
      <c r="M55" s="50"/>
    </row>
    <row r="56" spans="1:13" s="3" customFormat="1" ht="127.5">
      <c r="A56" s="18">
        <v>51</v>
      </c>
      <c r="B56" s="34" t="s">
        <v>211</v>
      </c>
      <c r="C56" s="23" t="s">
        <v>212</v>
      </c>
      <c r="D56" s="24" t="s">
        <v>131</v>
      </c>
      <c r="E56" s="24">
        <v>2023</v>
      </c>
      <c r="F56" s="24">
        <v>100</v>
      </c>
      <c r="G56" s="24">
        <v>100</v>
      </c>
      <c r="H56" s="37"/>
      <c r="I56" s="37"/>
      <c r="J56" s="49" t="s">
        <v>132</v>
      </c>
      <c r="K56" s="49" t="s">
        <v>64</v>
      </c>
      <c r="L56" s="44" t="s">
        <v>213</v>
      </c>
      <c r="M56" s="50"/>
    </row>
    <row r="57" spans="1:13" s="3" customFormat="1" ht="293.25">
      <c r="A57" s="18">
        <v>52</v>
      </c>
      <c r="B57" s="34" t="s">
        <v>214</v>
      </c>
      <c r="C57" s="34" t="s">
        <v>215</v>
      </c>
      <c r="D57" s="34" t="s">
        <v>216</v>
      </c>
      <c r="E57" s="24">
        <v>2023</v>
      </c>
      <c r="F57" s="24">
        <v>500</v>
      </c>
      <c r="G57" s="24">
        <v>500</v>
      </c>
      <c r="H57" s="24">
        <v>0</v>
      </c>
      <c r="I57" s="24">
        <v>0</v>
      </c>
      <c r="J57" s="24" t="s">
        <v>73</v>
      </c>
      <c r="K57" s="24" t="s">
        <v>217</v>
      </c>
      <c r="L57" s="34" t="s">
        <v>218</v>
      </c>
      <c r="M57" s="50"/>
    </row>
    <row r="58" spans="1:13" s="3" customFormat="1" ht="89.25">
      <c r="A58" s="18">
        <v>53</v>
      </c>
      <c r="B58" s="34" t="s">
        <v>219</v>
      </c>
      <c r="C58" s="34" t="s">
        <v>220</v>
      </c>
      <c r="D58" s="34" t="s">
        <v>127</v>
      </c>
      <c r="E58" s="24">
        <v>2023</v>
      </c>
      <c r="F58" s="24">
        <f>G58+H58+I58</f>
        <v>50</v>
      </c>
      <c r="G58" s="24">
        <v>50</v>
      </c>
      <c r="H58" s="37"/>
      <c r="I58" s="37"/>
      <c r="J58" s="49" t="s">
        <v>127</v>
      </c>
      <c r="K58" s="49" t="s">
        <v>64</v>
      </c>
      <c r="L58" s="34" t="s">
        <v>221</v>
      </c>
      <c r="M58" s="50"/>
    </row>
    <row r="59" spans="1:13" s="3" customFormat="1" ht="76.5">
      <c r="A59" s="18">
        <v>54</v>
      </c>
      <c r="B59" s="26" t="s">
        <v>222</v>
      </c>
      <c r="C59" s="26" t="s">
        <v>223</v>
      </c>
      <c r="D59" s="24" t="s">
        <v>126</v>
      </c>
      <c r="E59" s="26">
        <v>2023</v>
      </c>
      <c r="F59" s="26">
        <v>50</v>
      </c>
      <c r="G59" s="26">
        <v>50</v>
      </c>
      <c r="H59" s="26"/>
      <c r="I59" s="36"/>
      <c r="J59" s="49" t="s">
        <v>47</v>
      </c>
      <c r="K59" s="49" t="s">
        <v>47</v>
      </c>
      <c r="L59" s="26" t="s">
        <v>224</v>
      </c>
      <c r="M59" s="45"/>
    </row>
    <row r="60" spans="1:13" s="3" customFormat="1" ht="191.25">
      <c r="A60" s="18">
        <v>55</v>
      </c>
      <c r="B60" s="26" t="s">
        <v>225</v>
      </c>
      <c r="C60" s="26" t="s">
        <v>226</v>
      </c>
      <c r="D60" s="24" t="s">
        <v>136</v>
      </c>
      <c r="E60" s="26">
        <v>2023</v>
      </c>
      <c r="F60" s="26">
        <v>200</v>
      </c>
      <c r="G60" s="26">
        <v>200</v>
      </c>
      <c r="H60" s="26"/>
      <c r="I60" s="36"/>
      <c r="J60" s="49" t="s">
        <v>137</v>
      </c>
      <c r="K60" s="49" t="s">
        <v>64</v>
      </c>
      <c r="L60" s="26" t="s">
        <v>227</v>
      </c>
      <c r="M60" s="45"/>
    </row>
    <row r="61" spans="1:13" s="3" customFormat="1" ht="51">
      <c r="A61" s="18">
        <v>56</v>
      </c>
      <c r="B61" s="26" t="s">
        <v>228</v>
      </c>
      <c r="C61" s="26" t="s">
        <v>229</v>
      </c>
      <c r="D61" s="26" t="s">
        <v>230</v>
      </c>
      <c r="E61" s="26">
        <v>2023</v>
      </c>
      <c r="F61" s="26">
        <v>25</v>
      </c>
      <c r="G61" s="26">
        <v>25</v>
      </c>
      <c r="H61" s="26">
        <v>0</v>
      </c>
      <c r="I61" s="26">
        <v>0</v>
      </c>
      <c r="J61" s="26" t="s">
        <v>78</v>
      </c>
      <c r="K61" s="26" t="s">
        <v>231</v>
      </c>
      <c r="L61" s="26" t="s">
        <v>232</v>
      </c>
      <c r="M61" s="51"/>
    </row>
    <row r="62" spans="1:13" s="3" customFormat="1" ht="153">
      <c r="A62" s="18">
        <v>57</v>
      </c>
      <c r="B62" s="26" t="s">
        <v>233</v>
      </c>
      <c r="C62" s="26" t="s">
        <v>234</v>
      </c>
      <c r="D62" s="26" t="s">
        <v>235</v>
      </c>
      <c r="E62" s="26">
        <v>2023</v>
      </c>
      <c r="F62" s="26">
        <v>17</v>
      </c>
      <c r="G62" s="26">
        <v>17</v>
      </c>
      <c r="H62" s="26">
        <v>0</v>
      </c>
      <c r="I62" s="26">
        <v>0</v>
      </c>
      <c r="J62" s="26" t="s">
        <v>231</v>
      </c>
      <c r="K62" s="26" t="s">
        <v>231</v>
      </c>
      <c r="L62" s="26" t="s">
        <v>236</v>
      </c>
      <c r="M62" s="51"/>
    </row>
    <row r="63" spans="1:13" s="3" customFormat="1" ht="89.25">
      <c r="A63" s="18">
        <v>58</v>
      </c>
      <c r="B63" s="26" t="s">
        <v>237</v>
      </c>
      <c r="C63" s="26" t="s">
        <v>238</v>
      </c>
      <c r="D63" s="26" t="s">
        <v>239</v>
      </c>
      <c r="E63" s="26">
        <v>2023</v>
      </c>
      <c r="F63" s="26">
        <v>59.5</v>
      </c>
      <c r="G63" s="26">
        <v>59.5</v>
      </c>
      <c r="H63" s="26">
        <v>0</v>
      </c>
      <c r="I63" s="26">
        <v>0</v>
      </c>
      <c r="J63" s="26" t="s">
        <v>231</v>
      </c>
      <c r="K63" s="26" t="s">
        <v>231</v>
      </c>
      <c r="L63" s="26" t="s">
        <v>240</v>
      </c>
      <c r="M63" s="51"/>
    </row>
    <row r="64" spans="1:13" s="3" customFormat="1" ht="89.25">
      <c r="A64" s="18">
        <v>59</v>
      </c>
      <c r="B64" s="26" t="s">
        <v>241</v>
      </c>
      <c r="C64" s="26" t="s">
        <v>242</v>
      </c>
      <c r="D64" s="26" t="s">
        <v>243</v>
      </c>
      <c r="E64" s="26">
        <v>2023</v>
      </c>
      <c r="F64" s="26">
        <v>30</v>
      </c>
      <c r="G64" s="26">
        <v>30</v>
      </c>
      <c r="H64" s="26">
        <v>0</v>
      </c>
      <c r="I64" s="26">
        <v>0</v>
      </c>
      <c r="J64" s="26" t="s">
        <v>231</v>
      </c>
      <c r="K64" s="26" t="s">
        <v>231</v>
      </c>
      <c r="L64" s="26" t="s">
        <v>244</v>
      </c>
      <c r="M64" s="51"/>
    </row>
    <row r="65" spans="1:13" s="3" customFormat="1" ht="216.75">
      <c r="A65" s="18">
        <v>60</v>
      </c>
      <c r="B65" s="26" t="s">
        <v>245</v>
      </c>
      <c r="C65" s="26" t="s">
        <v>246</v>
      </c>
      <c r="D65" s="26" t="s">
        <v>247</v>
      </c>
      <c r="E65" s="26">
        <v>2023</v>
      </c>
      <c r="F65" s="26">
        <v>20</v>
      </c>
      <c r="G65" s="26">
        <v>20</v>
      </c>
      <c r="H65" s="26">
        <v>0</v>
      </c>
      <c r="I65" s="26">
        <v>0</v>
      </c>
      <c r="J65" s="26" t="s">
        <v>112</v>
      </c>
      <c r="K65" s="26" t="s">
        <v>64</v>
      </c>
      <c r="L65" s="26" t="s">
        <v>248</v>
      </c>
      <c r="M65" s="51"/>
    </row>
    <row r="66" spans="1:13" s="3" customFormat="1" ht="76.5">
      <c r="A66" s="18">
        <v>61</v>
      </c>
      <c r="B66" s="26" t="s">
        <v>249</v>
      </c>
      <c r="C66" s="26" t="s">
        <v>250</v>
      </c>
      <c r="D66" s="26" t="s">
        <v>251</v>
      </c>
      <c r="E66" s="26">
        <v>2023</v>
      </c>
      <c r="F66" s="26">
        <v>50</v>
      </c>
      <c r="G66" s="26">
        <v>50</v>
      </c>
      <c r="H66" s="26">
        <v>0</v>
      </c>
      <c r="I66" s="26">
        <v>0</v>
      </c>
      <c r="J66" s="26" t="s">
        <v>33</v>
      </c>
      <c r="K66" s="26" t="s">
        <v>64</v>
      </c>
      <c r="L66" s="26" t="s">
        <v>252</v>
      </c>
      <c r="M66" s="51"/>
    </row>
    <row r="67" spans="1:13" s="3" customFormat="1" ht="114.75">
      <c r="A67" s="18">
        <v>62</v>
      </c>
      <c r="B67" s="26" t="s">
        <v>253</v>
      </c>
      <c r="C67" s="26" t="s">
        <v>254</v>
      </c>
      <c r="D67" s="26" t="s">
        <v>255</v>
      </c>
      <c r="E67" s="26">
        <v>2023</v>
      </c>
      <c r="F67" s="26">
        <v>50</v>
      </c>
      <c r="G67" s="26">
        <v>50</v>
      </c>
      <c r="H67" s="26">
        <v>0</v>
      </c>
      <c r="I67" s="26">
        <v>0</v>
      </c>
      <c r="J67" s="26" t="s">
        <v>68</v>
      </c>
      <c r="K67" s="26" t="s">
        <v>64</v>
      </c>
      <c r="L67" s="26" t="s">
        <v>256</v>
      </c>
      <c r="M67" s="51"/>
    </row>
    <row r="68" spans="1:13" s="3" customFormat="1" ht="63.75">
      <c r="A68" s="18">
        <v>63</v>
      </c>
      <c r="B68" s="22" t="s">
        <v>257</v>
      </c>
      <c r="C68" s="22" t="s">
        <v>258</v>
      </c>
      <c r="D68" s="24" t="s">
        <v>126</v>
      </c>
      <c r="E68" s="24">
        <v>2023</v>
      </c>
      <c r="F68" s="24">
        <v>50</v>
      </c>
      <c r="G68" s="24">
        <v>50</v>
      </c>
      <c r="H68" s="24">
        <v>0</v>
      </c>
      <c r="I68" s="24">
        <v>0</v>
      </c>
      <c r="J68" s="24" t="s">
        <v>127</v>
      </c>
      <c r="K68" s="24" t="s">
        <v>64</v>
      </c>
      <c r="L68" s="44" t="s">
        <v>259</v>
      </c>
      <c r="M68" s="61"/>
    </row>
    <row r="69" spans="1:13" s="2" customFormat="1" ht="25.5">
      <c r="A69" s="16" t="s">
        <v>260</v>
      </c>
      <c r="B69" s="19" t="s">
        <v>261</v>
      </c>
      <c r="C69" s="52"/>
      <c r="D69" s="16">
        <f>SUM(D70,D72,D75,D77,D79)</f>
        <v>5</v>
      </c>
      <c r="E69" s="18"/>
      <c r="F69" s="16">
        <f>SUM(F70,F72,F75,F77,F79)</f>
        <v>1381.6672899999999</v>
      </c>
      <c r="G69" s="16">
        <f>SUM(G70,G72,G75,G77,G79)</f>
        <v>1381.6672899999999</v>
      </c>
      <c r="H69" s="16"/>
      <c r="I69" s="16"/>
      <c r="J69" s="18"/>
      <c r="K69" s="18"/>
      <c r="L69" s="20"/>
      <c r="M69" s="20"/>
    </row>
    <row r="70" spans="1:13" s="2" customFormat="1" ht="12.75">
      <c r="A70" s="18" t="s">
        <v>262</v>
      </c>
      <c r="B70" s="20" t="s">
        <v>263</v>
      </c>
      <c r="C70" s="21"/>
      <c r="D70" s="18"/>
      <c r="E70" s="18"/>
      <c r="F70" s="18"/>
      <c r="G70" s="18"/>
      <c r="H70" s="18"/>
      <c r="I70" s="18"/>
      <c r="J70" s="18"/>
      <c r="K70" s="18"/>
      <c r="L70" s="20"/>
      <c r="M70" s="20"/>
    </row>
    <row r="71" spans="1:13" s="2" customFormat="1" ht="12.75">
      <c r="A71" s="18"/>
      <c r="B71" s="20"/>
      <c r="C71" s="21"/>
      <c r="D71" s="18"/>
      <c r="E71" s="18"/>
      <c r="F71" s="18"/>
      <c r="G71" s="18"/>
      <c r="H71" s="18"/>
      <c r="I71" s="18"/>
      <c r="J71" s="18"/>
      <c r="K71" s="18"/>
      <c r="L71" s="20"/>
      <c r="M71" s="20"/>
    </row>
    <row r="72" spans="1:13" s="2" customFormat="1" ht="12.75">
      <c r="A72" s="18" t="s">
        <v>264</v>
      </c>
      <c r="B72" s="20" t="s">
        <v>265</v>
      </c>
      <c r="C72" s="21"/>
      <c r="D72" s="18">
        <v>2</v>
      </c>
      <c r="E72" s="18"/>
      <c r="F72" s="18">
        <v>30</v>
      </c>
      <c r="G72" s="18">
        <v>30</v>
      </c>
      <c r="H72" s="18"/>
      <c r="I72" s="18"/>
      <c r="J72" s="18"/>
      <c r="K72" s="18"/>
      <c r="L72" s="20"/>
      <c r="M72" s="20"/>
    </row>
    <row r="73" spans="1:13" s="2" customFormat="1" ht="63.75">
      <c r="A73" s="18">
        <v>1</v>
      </c>
      <c r="B73" s="23" t="s">
        <v>266</v>
      </c>
      <c r="C73" s="23" t="s">
        <v>267</v>
      </c>
      <c r="D73" s="23" t="s">
        <v>239</v>
      </c>
      <c r="E73" s="26">
        <v>2023</v>
      </c>
      <c r="F73" s="26">
        <v>20</v>
      </c>
      <c r="G73" s="26">
        <v>20</v>
      </c>
      <c r="H73" s="26">
        <v>0</v>
      </c>
      <c r="I73" s="26">
        <v>0</v>
      </c>
      <c r="J73" s="23" t="s">
        <v>268</v>
      </c>
      <c r="K73" s="23" t="s">
        <v>268</v>
      </c>
      <c r="L73" s="23" t="s">
        <v>269</v>
      </c>
      <c r="M73" s="23"/>
    </row>
    <row r="74" spans="1:13" s="2" customFormat="1" ht="242.25">
      <c r="A74" s="18">
        <v>2</v>
      </c>
      <c r="B74" s="23" t="s">
        <v>270</v>
      </c>
      <c r="C74" s="23" t="s">
        <v>271</v>
      </c>
      <c r="D74" s="23" t="s">
        <v>272</v>
      </c>
      <c r="E74" s="26">
        <v>2023</v>
      </c>
      <c r="F74" s="26">
        <v>10</v>
      </c>
      <c r="G74" s="26">
        <v>10</v>
      </c>
      <c r="H74" s="26">
        <v>0</v>
      </c>
      <c r="I74" s="26">
        <v>0</v>
      </c>
      <c r="J74" s="23" t="s">
        <v>64</v>
      </c>
      <c r="K74" s="23" t="s">
        <v>64</v>
      </c>
      <c r="L74" s="23" t="s">
        <v>273</v>
      </c>
      <c r="M74" s="23"/>
    </row>
    <row r="75" spans="1:13" s="2" customFormat="1" ht="25.5">
      <c r="A75" s="18" t="s">
        <v>274</v>
      </c>
      <c r="B75" s="20" t="s">
        <v>275</v>
      </c>
      <c r="C75" s="21"/>
      <c r="D75" s="18">
        <v>1</v>
      </c>
      <c r="E75" s="18"/>
      <c r="F75" s="18">
        <f>SUM(F76)</f>
        <v>354.864</v>
      </c>
      <c r="G75" s="18">
        <f>SUM(G76)</f>
        <v>354.864</v>
      </c>
      <c r="H75" s="18"/>
      <c r="I75" s="18"/>
      <c r="J75" s="18"/>
      <c r="K75" s="18"/>
      <c r="L75" s="20"/>
      <c r="M75" s="20"/>
    </row>
    <row r="76" spans="1:13" s="3" customFormat="1" ht="76.5">
      <c r="A76" s="24">
        <v>1</v>
      </c>
      <c r="B76" s="34" t="s">
        <v>276</v>
      </c>
      <c r="C76" s="23" t="s">
        <v>277</v>
      </c>
      <c r="D76" s="24" t="s">
        <v>239</v>
      </c>
      <c r="E76" s="24">
        <v>2023</v>
      </c>
      <c r="F76" s="24">
        <f>G76+H76+I76</f>
        <v>354.864</v>
      </c>
      <c r="G76" s="24">
        <v>354.864</v>
      </c>
      <c r="H76" s="27"/>
      <c r="I76" s="24"/>
      <c r="J76" s="49" t="s">
        <v>268</v>
      </c>
      <c r="K76" s="49" t="s">
        <v>268</v>
      </c>
      <c r="L76" s="22" t="s">
        <v>278</v>
      </c>
      <c r="M76" s="62"/>
    </row>
    <row r="77" spans="1:13" s="2" customFormat="1" ht="12.75">
      <c r="A77" s="18" t="s">
        <v>279</v>
      </c>
      <c r="B77" s="20" t="s">
        <v>280</v>
      </c>
      <c r="C77" s="21"/>
      <c r="D77" s="18">
        <v>1</v>
      </c>
      <c r="E77" s="18"/>
      <c r="F77" s="18">
        <f>SUM(F78:F78)</f>
        <v>628.676</v>
      </c>
      <c r="G77" s="18">
        <f>SUM(G78:G78)</f>
        <v>628.676</v>
      </c>
      <c r="H77" s="18"/>
      <c r="I77" s="18"/>
      <c r="J77" s="18"/>
      <c r="K77" s="18"/>
      <c r="L77" s="20"/>
      <c r="M77" s="20"/>
    </row>
    <row r="78" spans="1:13" s="3" customFormat="1" ht="51">
      <c r="A78" s="24">
        <v>1</v>
      </c>
      <c r="B78" s="53" t="s">
        <v>281</v>
      </c>
      <c r="C78" s="29" t="s">
        <v>282</v>
      </c>
      <c r="D78" s="24" t="s">
        <v>239</v>
      </c>
      <c r="E78" s="24">
        <v>2023</v>
      </c>
      <c r="F78" s="24">
        <f>G78+H78+I78</f>
        <v>628.676</v>
      </c>
      <c r="G78" s="24">
        <v>628.676</v>
      </c>
      <c r="H78" s="27"/>
      <c r="I78" s="45"/>
      <c r="J78" s="49" t="s">
        <v>268</v>
      </c>
      <c r="K78" s="49" t="s">
        <v>268</v>
      </c>
      <c r="L78" s="46" t="s">
        <v>283</v>
      </c>
      <c r="M78" s="44"/>
    </row>
    <row r="79" spans="1:13" s="2" customFormat="1" ht="12.75">
      <c r="A79" s="18" t="s">
        <v>284</v>
      </c>
      <c r="B79" s="20" t="s">
        <v>285</v>
      </c>
      <c r="C79" s="21"/>
      <c r="D79" s="18">
        <v>1</v>
      </c>
      <c r="E79" s="18"/>
      <c r="F79" s="18">
        <f>SUM(F80)</f>
        <v>368.12729</v>
      </c>
      <c r="G79" s="18">
        <f>SUM(G80)</f>
        <v>368.12729</v>
      </c>
      <c r="H79" s="18"/>
      <c r="I79" s="18"/>
      <c r="J79" s="18"/>
      <c r="K79" s="18"/>
      <c r="L79" s="20"/>
      <c r="M79" s="20"/>
    </row>
    <row r="80" spans="1:13" s="5" customFormat="1" ht="63.75">
      <c r="A80" s="18">
        <v>1</v>
      </c>
      <c r="B80" s="18" t="s">
        <v>286</v>
      </c>
      <c r="C80" s="52" t="s">
        <v>287</v>
      </c>
      <c r="D80" s="18" t="s">
        <v>239</v>
      </c>
      <c r="E80" s="18">
        <v>2023</v>
      </c>
      <c r="F80" s="18">
        <f>SUM(G80:I80)</f>
        <v>368.12729</v>
      </c>
      <c r="G80" s="18">
        <v>368.12729</v>
      </c>
      <c r="H80" s="18"/>
      <c r="I80" s="18"/>
      <c r="J80" s="18" t="s">
        <v>64</v>
      </c>
      <c r="K80" s="18" t="s">
        <v>64</v>
      </c>
      <c r="L80" s="18" t="s">
        <v>288</v>
      </c>
      <c r="M80" s="18"/>
    </row>
    <row r="81" spans="1:13" s="3" customFormat="1" ht="25.5">
      <c r="A81" s="54" t="s">
        <v>289</v>
      </c>
      <c r="B81" s="55" t="s">
        <v>290</v>
      </c>
      <c r="C81" s="26"/>
      <c r="D81" s="54">
        <f>SUM(D82,D84,D85,D88,D117)</f>
        <v>17</v>
      </c>
      <c r="E81" s="54"/>
      <c r="F81" s="54">
        <f>SUM(F82,F84,F85,F88,F117)</f>
        <v>3388.23</v>
      </c>
      <c r="G81" s="54">
        <f>SUM(G82,G84,G85,G88,G117)</f>
        <v>3388.23</v>
      </c>
      <c r="H81" s="54"/>
      <c r="I81" s="54"/>
      <c r="J81" s="24"/>
      <c r="K81" s="24"/>
      <c r="L81" s="22"/>
      <c r="M81" s="22"/>
    </row>
    <row r="82" spans="1:13" s="2" customFormat="1" ht="12.75">
      <c r="A82" s="16" t="s">
        <v>262</v>
      </c>
      <c r="B82" s="56" t="s">
        <v>291</v>
      </c>
      <c r="C82" s="21"/>
      <c r="D82" s="18">
        <v>1</v>
      </c>
      <c r="E82" s="18"/>
      <c r="F82" s="18">
        <v>50</v>
      </c>
      <c r="G82" s="18">
        <v>50</v>
      </c>
      <c r="H82" s="18"/>
      <c r="I82" s="18"/>
      <c r="J82" s="18"/>
      <c r="K82" s="18"/>
      <c r="L82" s="20"/>
      <c r="M82" s="20"/>
    </row>
    <row r="83" spans="1:13" s="3" customFormat="1" ht="191.25">
      <c r="A83" s="54">
        <v>1</v>
      </c>
      <c r="B83" s="26" t="s">
        <v>292</v>
      </c>
      <c r="C83" s="26" t="s">
        <v>293</v>
      </c>
      <c r="D83" s="26" t="s">
        <v>294</v>
      </c>
      <c r="E83" s="26">
        <v>2023</v>
      </c>
      <c r="F83" s="26">
        <v>50</v>
      </c>
      <c r="G83" s="26">
        <v>50</v>
      </c>
      <c r="H83" s="26">
        <v>0</v>
      </c>
      <c r="I83" s="26">
        <v>0</v>
      </c>
      <c r="J83" s="26" t="s">
        <v>295</v>
      </c>
      <c r="K83" s="26" t="s">
        <v>295</v>
      </c>
      <c r="L83" s="26" t="s">
        <v>296</v>
      </c>
      <c r="M83" s="61"/>
    </row>
    <row r="84" spans="1:12" s="6" customFormat="1" ht="12.75">
      <c r="A84" s="57" t="s">
        <v>264</v>
      </c>
      <c r="B84" s="58" t="s">
        <v>297</v>
      </c>
      <c r="D84" s="57"/>
      <c r="E84" s="57"/>
      <c r="F84" s="57"/>
      <c r="G84" s="57"/>
      <c r="H84" s="57"/>
      <c r="I84" s="57"/>
      <c r="J84" s="57"/>
      <c r="K84" s="63"/>
      <c r="L84" s="64"/>
    </row>
    <row r="85" spans="1:13" s="6" customFormat="1" ht="12.75">
      <c r="A85" s="16" t="s">
        <v>274</v>
      </c>
      <c r="B85" s="19" t="s">
        <v>298</v>
      </c>
      <c r="C85" s="56"/>
      <c r="D85" s="16">
        <v>2</v>
      </c>
      <c r="E85" s="16"/>
      <c r="F85" s="16">
        <f>SUM(F86:F87)</f>
        <v>620</v>
      </c>
      <c r="G85" s="16">
        <f>SUM(G86:G87)</f>
        <v>620</v>
      </c>
      <c r="H85" s="16"/>
      <c r="I85" s="16"/>
      <c r="J85" s="16"/>
      <c r="K85" s="16"/>
      <c r="L85" s="19"/>
      <c r="M85" s="19"/>
    </row>
    <row r="86" spans="1:13" s="3" customFormat="1" ht="76.5">
      <c r="A86" s="24">
        <v>1</v>
      </c>
      <c r="B86" s="22" t="s">
        <v>299</v>
      </c>
      <c r="C86" s="23" t="s">
        <v>300</v>
      </c>
      <c r="D86" s="24" t="s">
        <v>301</v>
      </c>
      <c r="E86" s="24">
        <v>2023</v>
      </c>
      <c r="F86" s="24">
        <v>300</v>
      </c>
      <c r="G86" s="24">
        <v>300</v>
      </c>
      <c r="H86" s="24"/>
      <c r="I86" s="24"/>
      <c r="J86" s="24" t="s">
        <v>64</v>
      </c>
      <c r="K86" s="24" t="s">
        <v>64</v>
      </c>
      <c r="L86" s="22" t="s">
        <v>302</v>
      </c>
      <c r="M86" s="22"/>
    </row>
    <row r="87" spans="1:13" s="3" customFormat="1" ht="255">
      <c r="A87" s="24">
        <v>2</v>
      </c>
      <c r="B87" s="34" t="s">
        <v>303</v>
      </c>
      <c r="C87" s="24" t="s">
        <v>304</v>
      </c>
      <c r="D87" s="24" t="s">
        <v>239</v>
      </c>
      <c r="E87" s="24">
        <v>2023</v>
      </c>
      <c r="F87" s="24">
        <f>G87+H87+I87</f>
        <v>320</v>
      </c>
      <c r="G87" s="24">
        <v>320</v>
      </c>
      <c r="H87" s="27"/>
      <c r="I87" s="24"/>
      <c r="J87" s="49" t="s">
        <v>64</v>
      </c>
      <c r="K87" s="49" t="s">
        <v>64</v>
      </c>
      <c r="L87" s="24" t="s">
        <v>305</v>
      </c>
      <c r="M87" s="50"/>
    </row>
    <row r="88" spans="1:13" ht="25.5">
      <c r="A88" s="16" t="s">
        <v>279</v>
      </c>
      <c r="B88" s="19" t="s">
        <v>306</v>
      </c>
      <c r="C88" s="20"/>
      <c r="D88" s="18">
        <v>10</v>
      </c>
      <c r="E88" s="18"/>
      <c r="F88" s="18">
        <f>G88</f>
        <v>2312.1</v>
      </c>
      <c r="G88" s="18">
        <f>G89+G90+G91+G92+G102+G112+G113+G114+G115+G116</f>
        <v>2312.1</v>
      </c>
      <c r="H88" s="18"/>
      <c r="I88" s="18"/>
      <c r="J88" s="20"/>
      <c r="K88" s="20"/>
      <c r="L88" s="20"/>
      <c r="M88" s="20"/>
    </row>
    <row r="89" spans="1:13" s="7" customFormat="1" ht="76.5">
      <c r="A89" s="24">
        <v>1</v>
      </c>
      <c r="B89" s="22" t="s">
        <v>307</v>
      </c>
      <c r="C89" s="22" t="s">
        <v>308</v>
      </c>
      <c r="D89" s="24" t="s">
        <v>136</v>
      </c>
      <c r="E89" s="24">
        <v>2023</v>
      </c>
      <c r="F89" s="24">
        <v>125</v>
      </c>
      <c r="G89" s="24">
        <v>125</v>
      </c>
      <c r="H89" s="24"/>
      <c r="I89" s="24"/>
      <c r="J89" s="22" t="s">
        <v>137</v>
      </c>
      <c r="K89" s="24" t="s">
        <v>64</v>
      </c>
      <c r="L89" s="22" t="s">
        <v>309</v>
      </c>
      <c r="M89" s="22"/>
    </row>
    <row r="90" spans="1:13" ht="89.25">
      <c r="A90" s="18">
        <v>2</v>
      </c>
      <c r="B90" s="20" t="s">
        <v>310</v>
      </c>
      <c r="C90" s="20" t="s">
        <v>311</v>
      </c>
      <c r="D90" s="18" t="s">
        <v>153</v>
      </c>
      <c r="E90" s="18">
        <v>2023</v>
      </c>
      <c r="F90" s="18">
        <f aca="true" t="shared" si="4" ref="F89:F91">SUM(G90:I90)</f>
        <v>150</v>
      </c>
      <c r="G90" s="18">
        <v>150</v>
      </c>
      <c r="H90" s="18"/>
      <c r="I90" s="18"/>
      <c r="J90" s="20" t="s">
        <v>105</v>
      </c>
      <c r="K90" s="24" t="s">
        <v>64</v>
      </c>
      <c r="L90" s="20" t="s">
        <v>312</v>
      </c>
      <c r="M90" s="20"/>
    </row>
    <row r="91" spans="1:13" s="2" customFormat="1" ht="165.75">
      <c r="A91" s="18">
        <v>3</v>
      </c>
      <c r="B91" s="20" t="s">
        <v>313</v>
      </c>
      <c r="C91" s="23" t="s">
        <v>314</v>
      </c>
      <c r="D91" s="18" t="s">
        <v>131</v>
      </c>
      <c r="E91" s="18">
        <v>2023</v>
      </c>
      <c r="F91" s="18">
        <f t="shared" si="4"/>
        <v>70</v>
      </c>
      <c r="G91" s="18">
        <v>70</v>
      </c>
      <c r="H91" s="18"/>
      <c r="I91" s="18"/>
      <c r="J91" s="18" t="s">
        <v>132</v>
      </c>
      <c r="K91" s="24" t="s">
        <v>64</v>
      </c>
      <c r="L91" s="65" t="s">
        <v>315</v>
      </c>
      <c r="M91" s="65"/>
    </row>
    <row r="92" spans="1:13" s="7" customFormat="1" ht="51">
      <c r="A92" s="24">
        <v>4</v>
      </c>
      <c r="B92" s="22" t="s">
        <v>316</v>
      </c>
      <c r="C92" s="23"/>
      <c r="D92" s="24">
        <v>1</v>
      </c>
      <c r="E92" s="24"/>
      <c r="F92" s="24">
        <f>SUM(F93:F101)</f>
        <v>820</v>
      </c>
      <c r="G92" s="24">
        <f>SUM(G93:G101)</f>
        <v>820</v>
      </c>
      <c r="H92" s="24"/>
      <c r="I92" s="24"/>
      <c r="J92" s="24"/>
      <c r="K92" s="24"/>
      <c r="L92" s="22"/>
      <c r="M92" s="22"/>
    </row>
    <row r="93" spans="1:13" s="8" customFormat="1" ht="204">
      <c r="A93" s="18">
        <v>4.1</v>
      </c>
      <c r="B93" s="20" t="s">
        <v>317</v>
      </c>
      <c r="C93" s="23" t="s">
        <v>318</v>
      </c>
      <c r="D93" s="18" t="s">
        <v>131</v>
      </c>
      <c r="E93" s="18">
        <v>2023</v>
      </c>
      <c r="F93" s="18">
        <f aca="true" t="shared" si="5" ref="F92:F98">SUM(G93:I93)</f>
        <v>40</v>
      </c>
      <c r="G93" s="18">
        <v>40</v>
      </c>
      <c r="H93" s="18"/>
      <c r="I93" s="18"/>
      <c r="J93" s="18" t="s">
        <v>132</v>
      </c>
      <c r="K93" s="18" t="s">
        <v>64</v>
      </c>
      <c r="L93" s="20" t="s">
        <v>319</v>
      </c>
      <c r="M93" s="20"/>
    </row>
    <row r="94" spans="1:13" ht="102">
      <c r="A94" s="18">
        <v>4.2</v>
      </c>
      <c r="B94" s="20" t="s">
        <v>320</v>
      </c>
      <c r="C94" s="21" t="s">
        <v>321</v>
      </c>
      <c r="D94" s="18" t="s">
        <v>136</v>
      </c>
      <c r="E94" s="18">
        <v>2023</v>
      </c>
      <c r="F94" s="18">
        <f t="shared" si="5"/>
        <v>150</v>
      </c>
      <c r="G94" s="18">
        <v>150</v>
      </c>
      <c r="H94" s="18"/>
      <c r="I94" s="18"/>
      <c r="J94" s="18" t="s">
        <v>137</v>
      </c>
      <c r="K94" s="18" t="s">
        <v>64</v>
      </c>
      <c r="L94" s="20" t="s">
        <v>322</v>
      </c>
      <c r="M94" s="20"/>
    </row>
    <row r="95" spans="1:13" ht="127.5">
      <c r="A95" s="18">
        <v>4.3</v>
      </c>
      <c r="B95" s="20" t="s">
        <v>323</v>
      </c>
      <c r="C95" s="21" t="s">
        <v>324</v>
      </c>
      <c r="D95" s="18" t="s">
        <v>78</v>
      </c>
      <c r="E95" s="18">
        <v>2023</v>
      </c>
      <c r="F95" s="18">
        <f t="shared" si="5"/>
        <v>135</v>
      </c>
      <c r="G95" s="18">
        <v>135</v>
      </c>
      <c r="H95" s="18"/>
      <c r="I95" s="18"/>
      <c r="J95" s="18" t="s">
        <v>79</v>
      </c>
      <c r="K95" s="18" t="s">
        <v>64</v>
      </c>
      <c r="L95" s="20" t="s">
        <v>325</v>
      </c>
      <c r="M95" s="20"/>
    </row>
    <row r="96" spans="1:13" ht="178.5">
      <c r="A96" s="18">
        <v>4.4</v>
      </c>
      <c r="B96" s="20" t="s">
        <v>326</v>
      </c>
      <c r="C96" s="21" t="s">
        <v>327</v>
      </c>
      <c r="D96" s="18" t="s">
        <v>33</v>
      </c>
      <c r="E96" s="18">
        <v>2023</v>
      </c>
      <c r="F96" s="18">
        <f t="shared" si="5"/>
        <v>195</v>
      </c>
      <c r="G96" s="18">
        <v>195</v>
      </c>
      <c r="H96" s="18"/>
      <c r="I96" s="18"/>
      <c r="J96" s="18" t="s">
        <v>73</v>
      </c>
      <c r="K96" s="18" t="s">
        <v>64</v>
      </c>
      <c r="L96" s="20" t="s">
        <v>328</v>
      </c>
      <c r="M96" s="20"/>
    </row>
    <row r="97" spans="1:13" ht="165.75">
      <c r="A97" s="18">
        <v>4.5</v>
      </c>
      <c r="B97" s="20" t="s">
        <v>329</v>
      </c>
      <c r="C97" s="21" t="s">
        <v>330</v>
      </c>
      <c r="D97" s="18" t="s">
        <v>153</v>
      </c>
      <c r="E97" s="18">
        <v>2023</v>
      </c>
      <c r="F97" s="18">
        <f t="shared" si="5"/>
        <v>165</v>
      </c>
      <c r="G97" s="18">
        <v>165</v>
      </c>
      <c r="H97" s="18"/>
      <c r="I97" s="18"/>
      <c r="J97" s="18" t="s">
        <v>105</v>
      </c>
      <c r="K97" s="18" t="s">
        <v>64</v>
      </c>
      <c r="L97" s="20" t="s">
        <v>331</v>
      </c>
      <c r="M97" s="20"/>
    </row>
    <row r="98" spans="1:13" ht="153">
      <c r="A98" s="18">
        <v>4.6</v>
      </c>
      <c r="B98" s="20" t="s">
        <v>332</v>
      </c>
      <c r="C98" s="21" t="s">
        <v>333</v>
      </c>
      <c r="D98" s="18" t="s">
        <v>68</v>
      </c>
      <c r="E98" s="18">
        <v>2023</v>
      </c>
      <c r="F98" s="18">
        <f t="shared" si="5"/>
        <v>15</v>
      </c>
      <c r="G98" s="18">
        <v>15</v>
      </c>
      <c r="H98" s="18"/>
      <c r="I98" s="18"/>
      <c r="J98" s="18" t="s">
        <v>69</v>
      </c>
      <c r="K98" s="18" t="s">
        <v>64</v>
      </c>
      <c r="L98" s="20" t="s">
        <v>334</v>
      </c>
      <c r="M98" s="20"/>
    </row>
    <row r="99" spans="1:13" s="7" customFormat="1" ht="114.75">
      <c r="A99" s="24">
        <v>4.7</v>
      </c>
      <c r="B99" s="22" t="s">
        <v>335</v>
      </c>
      <c r="C99" s="23" t="s">
        <v>336</v>
      </c>
      <c r="D99" s="24" t="s">
        <v>112</v>
      </c>
      <c r="E99" s="24">
        <v>2023</v>
      </c>
      <c r="F99" s="24">
        <v>50</v>
      </c>
      <c r="G99" s="24">
        <v>50</v>
      </c>
      <c r="H99" s="24"/>
      <c r="I99" s="24"/>
      <c r="J99" s="24" t="s">
        <v>113</v>
      </c>
      <c r="K99" s="18" t="s">
        <v>64</v>
      </c>
      <c r="L99" s="22" t="s">
        <v>337</v>
      </c>
      <c r="M99" s="22"/>
    </row>
    <row r="100" spans="1:13" s="8" customFormat="1" ht="114.75">
      <c r="A100" s="18">
        <v>4.8</v>
      </c>
      <c r="B100" s="20" t="s">
        <v>338</v>
      </c>
      <c r="C100" s="23" t="s">
        <v>339</v>
      </c>
      <c r="D100" s="18" t="s">
        <v>117</v>
      </c>
      <c r="E100" s="18">
        <v>2023</v>
      </c>
      <c r="F100" s="18">
        <v>30</v>
      </c>
      <c r="G100" s="18">
        <v>30</v>
      </c>
      <c r="H100" s="18"/>
      <c r="I100" s="18"/>
      <c r="J100" s="18" t="s">
        <v>119</v>
      </c>
      <c r="K100" s="18" t="s">
        <v>64</v>
      </c>
      <c r="L100" s="20" t="s">
        <v>340</v>
      </c>
      <c r="M100" s="20"/>
    </row>
    <row r="101" spans="1:13" s="8" customFormat="1" ht="165.75">
      <c r="A101" s="18">
        <v>4.9</v>
      </c>
      <c r="B101" s="20" t="s">
        <v>341</v>
      </c>
      <c r="C101" s="21" t="s">
        <v>342</v>
      </c>
      <c r="D101" s="18" t="s">
        <v>126</v>
      </c>
      <c r="E101" s="18">
        <v>2023</v>
      </c>
      <c r="F101" s="18">
        <v>40</v>
      </c>
      <c r="G101" s="18">
        <v>40</v>
      </c>
      <c r="H101" s="18"/>
      <c r="I101" s="18"/>
      <c r="J101" s="18" t="s">
        <v>127</v>
      </c>
      <c r="K101" s="18" t="s">
        <v>64</v>
      </c>
      <c r="L101" s="20" t="s">
        <v>343</v>
      </c>
      <c r="M101" s="20"/>
    </row>
    <row r="102" spans="1:13" s="8" customFormat="1" ht="51">
      <c r="A102" s="18">
        <v>5</v>
      </c>
      <c r="B102" s="20" t="s">
        <v>344</v>
      </c>
      <c r="C102" s="21"/>
      <c r="D102" s="18">
        <v>1</v>
      </c>
      <c r="E102" s="18"/>
      <c r="F102" s="18">
        <f>G102</f>
        <v>883</v>
      </c>
      <c r="G102" s="18">
        <f>G103+G104+G105+G106+G107+G108+G109+G110+G111</f>
        <v>883</v>
      </c>
      <c r="H102" s="18"/>
      <c r="I102" s="18"/>
      <c r="J102" s="18"/>
      <c r="K102" s="18"/>
      <c r="L102" s="20"/>
      <c r="M102" s="20"/>
    </row>
    <row r="103" spans="1:13" s="8" customFormat="1" ht="293.25">
      <c r="A103" s="24">
        <v>5.1</v>
      </c>
      <c r="B103" s="22" t="s">
        <v>345</v>
      </c>
      <c r="C103" s="34" t="s">
        <v>346</v>
      </c>
      <c r="D103" s="24" t="s">
        <v>131</v>
      </c>
      <c r="E103" s="24">
        <v>2023</v>
      </c>
      <c r="F103" s="24">
        <v>80</v>
      </c>
      <c r="G103" s="24">
        <v>80</v>
      </c>
      <c r="H103" s="24"/>
      <c r="I103" s="24"/>
      <c r="J103" s="24" t="s">
        <v>132</v>
      </c>
      <c r="K103" s="24" t="s">
        <v>64</v>
      </c>
      <c r="L103" s="22" t="s">
        <v>347</v>
      </c>
      <c r="M103" s="22"/>
    </row>
    <row r="104" spans="1:13" s="7" customFormat="1" ht="127.5">
      <c r="A104" s="24">
        <v>5.2</v>
      </c>
      <c r="B104" s="22" t="s">
        <v>348</v>
      </c>
      <c r="C104" s="23" t="s">
        <v>349</v>
      </c>
      <c r="D104" s="24" t="s">
        <v>136</v>
      </c>
      <c r="E104" s="24">
        <v>2023</v>
      </c>
      <c r="F104" s="24">
        <v>103</v>
      </c>
      <c r="G104" s="24">
        <v>103</v>
      </c>
      <c r="H104" s="24"/>
      <c r="I104" s="24"/>
      <c r="J104" s="24" t="s">
        <v>137</v>
      </c>
      <c r="K104" s="24" t="s">
        <v>64</v>
      </c>
      <c r="L104" s="22" t="s">
        <v>350</v>
      </c>
      <c r="M104" s="22"/>
    </row>
    <row r="105" spans="1:13" s="8" customFormat="1" ht="140.25">
      <c r="A105" s="24">
        <v>5.3</v>
      </c>
      <c r="B105" s="22" t="s">
        <v>351</v>
      </c>
      <c r="C105" s="23" t="s">
        <v>352</v>
      </c>
      <c r="D105" s="24" t="s">
        <v>78</v>
      </c>
      <c r="E105" s="24">
        <v>2023</v>
      </c>
      <c r="F105" s="24">
        <v>50</v>
      </c>
      <c r="G105" s="24">
        <v>50</v>
      </c>
      <c r="H105" s="24"/>
      <c r="I105" s="24"/>
      <c r="J105" s="24" t="s">
        <v>79</v>
      </c>
      <c r="K105" s="24" t="s">
        <v>64</v>
      </c>
      <c r="L105" s="22" t="s">
        <v>353</v>
      </c>
      <c r="M105" s="22"/>
    </row>
    <row r="106" spans="1:13" s="8" customFormat="1" ht="114.75">
      <c r="A106" s="24">
        <v>4.4</v>
      </c>
      <c r="B106" s="22" t="s">
        <v>354</v>
      </c>
      <c r="C106" s="23" t="s">
        <v>355</v>
      </c>
      <c r="D106" s="24" t="s">
        <v>33</v>
      </c>
      <c r="E106" s="24" t="s">
        <v>118</v>
      </c>
      <c r="F106" s="24">
        <f aca="true" t="shared" si="6" ref="F106:F111">SUM(G106:I106)</f>
        <v>400</v>
      </c>
      <c r="G106" s="24">
        <v>400</v>
      </c>
      <c r="H106" s="24"/>
      <c r="I106" s="24"/>
      <c r="J106" s="24" t="s">
        <v>73</v>
      </c>
      <c r="K106" s="24" t="s">
        <v>64</v>
      </c>
      <c r="L106" s="22" t="s">
        <v>356</v>
      </c>
      <c r="M106" s="22"/>
    </row>
    <row r="107" spans="1:13" s="8" customFormat="1" ht="89.25">
      <c r="A107" s="24">
        <v>4.5</v>
      </c>
      <c r="B107" s="22" t="s">
        <v>357</v>
      </c>
      <c r="C107" s="23" t="s">
        <v>358</v>
      </c>
      <c r="D107" s="24" t="s">
        <v>153</v>
      </c>
      <c r="E107" s="24">
        <v>2023</v>
      </c>
      <c r="F107" s="24">
        <f t="shared" si="6"/>
        <v>70</v>
      </c>
      <c r="G107" s="24">
        <v>70</v>
      </c>
      <c r="H107" s="24"/>
      <c r="I107" s="24"/>
      <c r="J107" s="24" t="s">
        <v>105</v>
      </c>
      <c r="K107" s="24" t="s">
        <v>64</v>
      </c>
      <c r="L107" s="22" t="s">
        <v>359</v>
      </c>
      <c r="M107" s="22"/>
    </row>
    <row r="108" spans="1:13" s="8" customFormat="1" ht="178.5">
      <c r="A108" s="24">
        <v>5.6</v>
      </c>
      <c r="B108" s="22" t="s">
        <v>360</v>
      </c>
      <c r="C108" s="23" t="s">
        <v>361</v>
      </c>
      <c r="D108" s="24" t="s">
        <v>68</v>
      </c>
      <c r="E108" s="24">
        <v>2023</v>
      </c>
      <c r="F108" s="24">
        <f t="shared" si="6"/>
        <v>30</v>
      </c>
      <c r="G108" s="24">
        <v>30</v>
      </c>
      <c r="H108" s="24"/>
      <c r="I108" s="24"/>
      <c r="J108" s="24" t="s">
        <v>69</v>
      </c>
      <c r="K108" s="24" t="s">
        <v>64</v>
      </c>
      <c r="L108" s="22" t="s">
        <v>362</v>
      </c>
      <c r="M108" s="22"/>
    </row>
    <row r="109" spans="1:13" s="8" customFormat="1" ht="140.25">
      <c r="A109" s="24">
        <v>5.7</v>
      </c>
      <c r="B109" s="22" t="s">
        <v>363</v>
      </c>
      <c r="C109" s="23" t="s">
        <v>364</v>
      </c>
      <c r="D109" s="24" t="s">
        <v>112</v>
      </c>
      <c r="E109" s="24">
        <v>2023</v>
      </c>
      <c r="F109" s="24">
        <f t="shared" si="6"/>
        <v>50</v>
      </c>
      <c r="G109" s="24">
        <v>50</v>
      </c>
      <c r="H109" s="24"/>
      <c r="I109" s="24"/>
      <c r="J109" s="24" t="s">
        <v>113</v>
      </c>
      <c r="K109" s="24" t="s">
        <v>64</v>
      </c>
      <c r="L109" s="22" t="s">
        <v>365</v>
      </c>
      <c r="M109" s="22"/>
    </row>
    <row r="110" spans="1:13" s="8" customFormat="1" ht="357">
      <c r="A110" s="24">
        <v>5.8</v>
      </c>
      <c r="B110" s="22" t="s">
        <v>366</v>
      </c>
      <c r="C110" s="23" t="s">
        <v>367</v>
      </c>
      <c r="D110" s="24" t="s">
        <v>117</v>
      </c>
      <c r="E110" s="24">
        <v>2023</v>
      </c>
      <c r="F110" s="24">
        <f t="shared" si="6"/>
        <v>50</v>
      </c>
      <c r="G110" s="24">
        <v>50</v>
      </c>
      <c r="H110" s="24"/>
      <c r="I110" s="24"/>
      <c r="J110" s="24" t="s">
        <v>119</v>
      </c>
      <c r="K110" s="24" t="s">
        <v>64</v>
      </c>
      <c r="L110" s="22" t="s">
        <v>368</v>
      </c>
      <c r="M110" s="22"/>
    </row>
    <row r="111" spans="1:13" s="8" customFormat="1" ht="102">
      <c r="A111" s="24">
        <v>5.9</v>
      </c>
      <c r="B111" s="22" t="s">
        <v>369</v>
      </c>
      <c r="C111" s="23" t="s">
        <v>370</v>
      </c>
      <c r="D111" s="24" t="s">
        <v>126</v>
      </c>
      <c r="E111" s="24">
        <v>2023</v>
      </c>
      <c r="F111" s="24">
        <f t="shared" si="6"/>
        <v>50</v>
      </c>
      <c r="G111" s="24">
        <v>50</v>
      </c>
      <c r="H111" s="24"/>
      <c r="I111" s="24"/>
      <c r="J111" s="24" t="s">
        <v>127</v>
      </c>
      <c r="K111" s="24" t="s">
        <v>64</v>
      </c>
      <c r="L111" s="22" t="s">
        <v>371</v>
      </c>
      <c r="M111" s="22"/>
    </row>
    <row r="112" spans="1:13" s="3" customFormat="1" ht="140.25">
      <c r="A112" s="18">
        <v>6</v>
      </c>
      <c r="B112" s="34" t="s">
        <v>372</v>
      </c>
      <c r="C112" s="34" t="s">
        <v>373</v>
      </c>
      <c r="D112" s="34" t="s">
        <v>374</v>
      </c>
      <c r="E112" s="24">
        <v>2023</v>
      </c>
      <c r="F112" s="24">
        <v>50</v>
      </c>
      <c r="G112" s="24">
        <v>50</v>
      </c>
      <c r="H112" s="24">
        <v>0</v>
      </c>
      <c r="I112" s="24">
        <v>0</v>
      </c>
      <c r="J112" s="34" t="s">
        <v>119</v>
      </c>
      <c r="K112" s="34" t="s">
        <v>64</v>
      </c>
      <c r="L112" s="34" t="s">
        <v>375</v>
      </c>
      <c r="M112" s="50"/>
    </row>
    <row r="113" spans="1:13" s="3" customFormat="1" ht="102">
      <c r="A113" s="18">
        <v>7</v>
      </c>
      <c r="B113" s="34" t="s">
        <v>376</v>
      </c>
      <c r="C113" s="34" t="s">
        <v>377</v>
      </c>
      <c r="D113" s="34" t="s">
        <v>378</v>
      </c>
      <c r="E113" s="24">
        <v>2023</v>
      </c>
      <c r="F113" s="24">
        <v>50</v>
      </c>
      <c r="G113" s="24">
        <v>50</v>
      </c>
      <c r="H113" s="24">
        <v>0</v>
      </c>
      <c r="I113" s="24">
        <v>0</v>
      </c>
      <c r="J113" s="24" t="s">
        <v>73</v>
      </c>
      <c r="K113" s="24" t="s">
        <v>64</v>
      </c>
      <c r="L113" s="34" t="s">
        <v>379</v>
      </c>
      <c r="M113" s="50"/>
    </row>
    <row r="114" spans="1:13" s="3" customFormat="1" ht="127.5">
      <c r="A114" s="18">
        <v>8</v>
      </c>
      <c r="B114" s="34" t="s">
        <v>380</v>
      </c>
      <c r="C114" s="24" t="s">
        <v>381</v>
      </c>
      <c r="D114" s="24" t="s">
        <v>131</v>
      </c>
      <c r="E114" s="24">
        <v>2023</v>
      </c>
      <c r="F114" s="24">
        <v>50</v>
      </c>
      <c r="G114" s="24">
        <v>50</v>
      </c>
      <c r="H114" s="36"/>
      <c r="I114" s="36"/>
      <c r="J114" s="49" t="s">
        <v>132</v>
      </c>
      <c r="K114" s="49" t="s">
        <v>64</v>
      </c>
      <c r="L114" s="24" t="s">
        <v>382</v>
      </c>
      <c r="M114" s="50"/>
    </row>
    <row r="115" spans="1:13" s="3" customFormat="1" ht="89.25">
      <c r="A115" s="24">
        <v>9</v>
      </c>
      <c r="B115" s="34" t="s">
        <v>383</v>
      </c>
      <c r="C115" s="34" t="s">
        <v>384</v>
      </c>
      <c r="D115" s="34" t="s">
        <v>385</v>
      </c>
      <c r="E115" s="24">
        <v>2023</v>
      </c>
      <c r="F115" s="24">
        <v>15</v>
      </c>
      <c r="G115" s="24">
        <v>15</v>
      </c>
      <c r="H115" s="24">
        <v>0</v>
      </c>
      <c r="I115" s="24">
        <v>0</v>
      </c>
      <c r="J115" s="34" t="s">
        <v>131</v>
      </c>
      <c r="K115" s="34" t="s">
        <v>64</v>
      </c>
      <c r="L115" s="34" t="s">
        <v>386</v>
      </c>
      <c r="M115" s="61"/>
    </row>
    <row r="116" spans="1:13" s="3" customFormat="1" ht="127.5">
      <c r="A116" s="24">
        <v>10</v>
      </c>
      <c r="B116" s="22" t="s">
        <v>387</v>
      </c>
      <c r="C116" s="24" t="s">
        <v>388</v>
      </c>
      <c r="D116" s="24" t="s">
        <v>78</v>
      </c>
      <c r="E116" s="24">
        <v>2023</v>
      </c>
      <c r="F116" s="24">
        <v>99.1</v>
      </c>
      <c r="G116" s="24">
        <v>99.1</v>
      </c>
      <c r="H116" s="24"/>
      <c r="I116" s="24"/>
      <c r="J116" s="24" t="s">
        <v>64</v>
      </c>
      <c r="K116" s="24" t="s">
        <v>64</v>
      </c>
      <c r="L116" s="24" t="s">
        <v>389</v>
      </c>
      <c r="M116" s="61"/>
    </row>
    <row r="117" spans="1:13" s="9" customFormat="1" ht="14.25">
      <c r="A117" s="16" t="s">
        <v>390</v>
      </c>
      <c r="B117" s="19" t="s">
        <v>391</v>
      </c>
      <c r="C117" s="56"/>
      <c r="D117" s="16">
        <v>4</v>
      </c>
      <c r="E117" s="16"/>
      <c r="F117" s="16">
        <f>SUM(F118:F121)</f>
        <v>406.13</v>
      </c>
      <c r="G117" s="16">
        <f>SUM(G118:G121)</f>
        <v>406.13</v>
      </c>
      <c r="H117" s="16"/>
      <c r="I117" s="16"/>
      <c r="J117" s="16"/>
      <c r="K117" s="16"/>
      <c r="L117" s="19"/>
      <c r="M117" s="19"/>
    </row>
    <row r="118" spans="1:13" ht="140.25">
      <c r="A118" s="18">
        <v>1</v>
      </c>
      <c r="B118" s="20" t="s">
        <v>392</v>
      </c>
      <c r="C118" s="21" t="s">
        <v>393</v>
      </c>
      <c r="D118" s="59" t="s">
        <v>394</v>
      </c>
      <c r="E118" s="18">
        <v>2023</v>
      </c>
      <c r="F118" s="18">
        <v>25</v>
      </c>
      <c r="G118" s="18">
        <v>25</v>
      </c>
      <c r="H118" s="18"/>
      <c r="I118" s="18"/>
      <c r="J118" s="18" t="s">
        <v>132</v>
      </c>
      <c r="K118" s="18" t="s">
        <v>74</v>
      </c>
      <c r="L118" s="20" t="s">
        <v>395</v>
      </c>
      <c r="M118" s="20"/>
    </row>
    <row r="119" spans="1:13" ht="140.25">
      <c r="A119" s="18">
        <v>2</v>
      </c>
      <c r="B119" s="20" t="s">
        <v>396</v>
      </c>
      <c r="C119" s="60" t="s">
        <v>397</v>
      </c>
      <c r="D119" s="59" t="s">
        <v>398</v>
      </c>
      <c r="E119" s="18">
        <v>2023</v>
      </c>
      <c r="F119" s="18">
        <v>25</v>
      </c>
      <c r="G119" s="18">
        <v>25</v>
      </c>
      <c r="H119" s="18"/>
      <c r="I119" s="18"/>
      <c r="J119" s="18" t="s">
        <v>132</v>
      </c>
      <c r="K119" s="18" t="s">
        <v>74</v>
      </c>
      <c r="L119" s="20" t="s">
        <v>395</v>
      </c>
      <c r="M119" s="20"/>
    </row>
    <row r="120" spans="1:13" ht="25.5">
      <c r="A120" s="18">
        <v>3</v>
      </c>
      <c r="B120" s="20" t="s">
        <v>399</v>
      </c>
      <c r="C120" s="21" t="s">
        <v>400</v>
      </c>
      <c r="D120" s="18" t="s">
        <v>401</v>
      </c>
      <c r="E120" s="18">
        <v>2023</v>
      </c>
      <c r="F120" s="18">
        <v>266.13</v>
      </c>
      <c r="G120" s="18">
        <v>266.13</v>
      </c>
      <c r="H120" s="18"/>
      <c r="I120" s="18"/>
      <c r="J120" s="42" t="s">
        <v>83</v>
      </c>
      <c r="K120" s="42" t="s">
        <v>83</v>
      </c>
      <c r="L120" s="43" t="s">
        <v>402</v>
      </c>
      <c r="M120" s="43"/>
    </row>
    <row r="121" spans="1:13" s="3" customFormat="1" ht="38.25">
      <c r="A121" s="24">
        <v>4</v>
      </c>
      <c r="B121" s="22" t="s">
        <v>403</v>
      </c>
      <c r="C121" s="23" t="s">
        <v>404</v>
      </c>
      <c r="D121" s="24" t="s">
        <v>239</v>
      </c>
      <c r="E121" s="24">
        <v>2023</v>
      </c>
      <c r="F121" s="24">
        <f>SUM(G121:I121)</f>
        <v>90</v>
      </c>
      <c r="G121" s="24">
        <v>90</v>
      </c>
      <c r="H121" s="24"/>
      <c r="I121" s="24"/>
      <c r="J121" s="24" t="s">
        <v>64</v>
      </c>
      <c r="K121" s="24" t="s">
        <v>64</v>
      </c>
      <c r="L121" s="22" t="s">
        <v>405</v>
      </c>
      <c r="M121" s="22"/>
    </row>
  </sheetData>
  <sheetProtection/>
  <mergeCells count="11">
    <mergeCell ref="A1:M1"/>
    <mergeCell ref="F2:I2"/>
    <mergeCell ref="A2:A3"/>
    <mergeCell ref="B2:B3"/>
    <mergeCell ref="C2:C3"/>
    <mergeCell ref="D2:D3"/>
    <mergeCell ref="E2:E3"/>
    <mergeCell ref="J2:J3"/>
    <mergeCell ref="K2:K3"/>
    <mergeCell ref="L2:L3"/>
    <mergeCell ref="M2:M3"/>
  </mergeCells>
  <printOptions horizontalCentered="1"/>
  <pageMargins left="0.7868055555555555" right="0.7868055555555555" top="0.9840277777777777" bottom="0.9840277777777777" header="0.5" footer="0.5"/>
  <pageSetup horizontalDpi="600" verticalDpi="600" orientation="landscape" paperSize="8"/>
  <ignoredErrors>
    <ignoredError sqref="F7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2018-03-20T06:46:00Z</cp:lastPrinted>
  <dcterms:created xsi:type="dcterms:W3CDTF">2016-09-03T03:25:00Z</dcterms:created>
  <dcterms:modified xsi:type="dcterms:W3CDTF">2023-11-06T03:19:34Z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false</vt:bool>
  </property>
  <property fmtid="{D5CDD505-2E9C-101B-9397-08002B2CF9AE}" pid="5" name="I">
    <vt:lpwstr>DBF58CB11B6C4F20998B631C10F5248A</vt:lpwstr>
  </property>
</Properties>
</file>