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1" sheetId="1" r:id="rId1"/>
  </sheets>
  <definedNames>
    <definedName name="_xlnm.Print_Titles" localSheetId="0">'附件1'!$2:$3</definedName>
  </definedNames>
  <calcPr fullCalcOnLoad="1"/>
</workbook>
</file>

<file path=xl/sharedStrings.xml><?xml version="1.0" encoding="utf-8"?>
<sst xmlns="http://schemas.openxmlformats.org/spreadsheetml/2006/main" count="505" uniqueCount="365">
  <si>
    <t>文山州西畴县2023年财政衔接资金调整项目计划表</t>
  </si>
  <si>
    <t>序号</t>
  </si>
  <si>
    <t>项目类别
和项目名称</t>
  </si>
  <si>
    <t>主要建设内容</t>
  </si>
  <si>
    <t>建设地点</t>
  </si>
  <si>
    <t>完成时限</t>
  </si>
  <si>
    <t>项目计划投资（万元）</t>
  </si>
  <si>
    <t>项目实施单位</t>
  </si>
  <si>
    <t>绩效目标</t>
  </si>
  <si>
    <t>备注</t>
  </si>
  <si>
    <t>小计</t>
  </si>
  <si>
    <t>财政衔接资金投入</t>
  </si>
  <si>
    <t>其他财政资金</t>
  </si>
  <si>
    <t>业主投入</t>
  </si>
  <si>
    <t>合计</t>
  </si>
  <si>
    <t>一</t>
  </si>
  <si>
    <t>联农富农带农产业项目</t>
  </si>
  <si>
    <t>西畴县2022/2023榨季甘蔗产业补助项目</t>
  </si>
  <si>
    <t>实施糖料甘蔗脱毒、健康种植新植1.3万亩；实施宿根全膜覆盖1.7万亩；柏林等7个乡镇配套建设甘蔗产业道路80公里。</t>
  </si>
  <si>
    <t>柏林乡、蚌谷乡、法斗乡、鸡街乡、莲花塘乡、新马街乡、兴街镇</t>
  </si>
  <si>
    <t>县农业农村和科学技术局</t>
  </si>
  <si>
    <t>经济效益：预计产甘蔗15.3万吨，产值7038万元，在全县7个乡镇组织蔗区道路进行提档升级、维修、新开挖等工程，以提高广大群众发展甘蔗产业，稳定增收的积极性，实现蔗农增收、企业增效。社会效益：带动地方产业发展，实现蔗农增收、企业增效。</t>
  </si>
  <si>
    <t>西畴县2023年度烤烟产业发展奖补项目</t>
  </si>
  <si>
    <t>在西洒镇、法斗乡、董马乡、蚌谷乡、兴街镇、莲花塘乡、新马街乡等七个乡（镇）发展烤烟种植1.86万亩。</t>
  </si>
  <si>
    <t>西洒镇、法斗乡、董马乡、蚌谷乡、兴街镇、莲花塘乡、新马街乡</t>
  </si>
  <si>
    <t>经济效益：预计可实现全县465户烟农售烟收入7500万元左右，其中脱贫户60户，实现户均收入14万元左右，全年可实现财政增税1640万元左右；社会效益：带动周边群众劳动就业用工32万个左右，预计可实现务工收入3200万元，务工群体中有一定比例的脱贫户和三类监测对象，可增加低收入群体的稳定务工收入。</t>
  </si>
  <si>
    <t>西畴县2023年大豆玉米带状复合种植基地建设项目</t>
  </si>
  <si>
    <t>开展大豆玉米带状复合种植模式核心示范面积0.5万亩，辐射带动全县大豆玉米带状复合种植10万亩。</t>
  </si>
  <si>
    <t>全县9个乡镇</t>
  </si>
  <si>
    <t>大豆玉米带状复合种植是稳玉米、扩大豆的有效途径。核心示范区玉米平均单产500公斤，大豆平均单产70公斤，玉米按3元/公斤销售，大豆按8元/公斤销售，亩产值2060元，实施示范区0.5万亩实现总产值1030万元。辐射带动全县大豆玉米带状复合种植10万亩，实现产值20000万元。</t>
  </si>
  <si>
    <t>西畴县连翘种植产业补助项目</t>
  </si>
  <si>
    <t>建设连翘育苗示范基地1个，带动群众种植连翘4760亩，其中：西洒镇1000亩、法斗乡1000亩、董马乡1000亩、蚌谷乡1000亩、莲花塘乡160亩、兴街镇者保村种植连翘600亩。配套建设3.5米宽产业道路2000米。</t>
  </si>
  <si>
    <t>西洒镇、法斗乡、董马乡、蚌谷乡、莲花塘乡、兴街镇</t>
  </si>
  <si>
    <t>经济效益：按照亩产200公斤，20元/公斤计算，产值1600万元，可提高西畴中药材及连翅茶叶生产能力，促进种植户增收，增加村集体经济收入3万元。惠及农户500户1500人，其中低收入贫困人口100户340人，人均增收10000元。</t>
  </si>
  <si>
    <t>西畴县特色水果提质增效补助项目</t>
  </si>
  <si>
    <t>实施特色水果提质增效示范基地建设800亩，其中：兴街400亩、鸡街400亩，每亩补助1000元。</t>
  </si>
  <si>
    <t>兴街、鸡街</t>
  </si>
  <si>
    <t>经济效益：按照亩产2000公斤，3元/公斤计算，产值480万元。社会效益：项目实施后，可以改善耕作条件，提高产品品质，促进产业增产增收，惠及农户460户1840人，其中低收入贫困人口30户120人，人均增加收入820元。</t>
  </si>
  <si>
    <t>西畴县乌骨鸡品种提纯复壮补短板项目</t>
  </si>
  <si>
    <t>装饰装修部分1项、实验台柜部分1项、电气系统部分1项、给排水系统部分1项、实时荧光定量PCR议1项。</t>
  </si>
  <si>
    <t>西畴县西洒镇英代村委会观音岩村小组的原赣滇希望小学教学楼。</t>
  </si>
  <si>
    <r>
      <t>1.经济效益。项目建成后，可节省大量控制动物疫病的人力、财力，间接创造可观的经济效益。控制或净化口蹄疫、高致病性禽流感、高致病性蓝耳病、猪瘟等疫病，提高动物生产性能，可有效降低饲料消耗费用。同时，降低死亡率可减少处理病死动物费用，降低控制、扑灭病死动物消毒、扑杀造成的人、财、物浪费，每年可减少经济损失500万元左右。
2.社会效益。项目建成后，切实提高县级动物疫病防控能力，可快速有效开展动物疫病监测、检测、预警预报及流行病学调查，有效防控非洲猪瘟、口蹄疫、高致病性禽流感、鸡新城疫、猪瘟、高致病性猪蓝耳病、小反刍兽疫、布病等提供科学依据，为全县重大动物疫病的防控和疫情处置提供扎实的科学支撑，全县猪、牛、羊、禽发病死亡率分别控制在3%、</t>
    </r>
    <r>
      <rPr>
        <sz val="10"/>
        <rFont val="Arial"/>
        <family val="2"/>
      </rPr>
      <t> </t>
    </r>
    <r>
      <rPr>
        <sz val="10"/>
        <rFont val="方正仿宋_GBK"/>
        <family val="4"/>
      </rPr>
      <t>1%、</t>
    </r>
    <r>
      <rPr>
        <sz val="10"/>
        <rFont val="Arial"/>
        <family val="2"/>
      </rPr>
      <t> </t>
    </r>
    <r>
      <rPr>
        <sz val="10"/>
        <rFont val="方正仿宋_GBK"/>
        <family val="4"/>
      </rPr>
      <t>2%、</t>
    </r>
    <r>
      <rPr>
        <sz val="10"/>
        <rFont val="Arial"/>
        <family val="2"/>
      </rPr>
      <t> </t>
    </r>
    <r>
      <rPr>
        <sz val="10"/>
        <rFont val="方正仿宋_GBK"/>
        <family val="4"/>
      </rPr>
      <t xml:space="preserve">6%以内，有效地降低畜禽发病死亡率，促进全县畜牧业健康发展。
</t>
    </r>
  </si>
  <si>
    <t>家庭农场认定管理奖补项目</t>
  </si>
  <si>
    <t>全县9个乡（镇）培育新的家庭农场20个，力争12月底100%完成。农科局组织市场监管、工信、税务、财政等部门和乡（镇）、各村集体经济组织，以及行业科技专家，对通过认定的示范家庭农场进行考核。考核的内容应包括职业化程度、经营规模、经营能力、管理能力、创新发展能力等几个方面；考核合格的示范家庭农场，按分值从高到低排序，选前20名进行考核奖励。设优秀5个名额，良好15名个名额。</t>
  </si>
  <si>
    <t>社会效益：带动356农户，脱贫户43户，三类监测对象6户。根据《示范家庭农场考评标准（试行)》对周边农户及家庭农场具有较好的示范作用，并积极带动周边农民增加收入，促进地方经济的发展。</t>
  </si>
  <si>
    <t>西畴县农特产品品牌打造项目</t>
  </si>
  <si>
    <t>1.补助2020年以来申报并获得“三品一标”认证企业预计5家企业20个产品（含2023年度新认证），按照每个认证产品补助3万元计，合计60万元； 2、获得州级、省级认定的“10大名品”、“10强企业”、“10大创新企业”，按照单项认定每家补助5万元，预计4家（含2023年度），合计20万元；3、申报西畴新马街香米农产品地理标志，补助认证主体10万元。</t>
  </si>
  <si>
    <t xml:space="preserve">经济效益：通过大力开展农产品“三品一标”质量认证和名企名品认定，全面提升县域内主要农产品生产绿色有机农产品覆盖率，增强品牌创建，提升农产品商品化标准化生产水平，提高农产品市场竞争力，促进农业增效经济增收，预计可增加种植业产品认定面积4000余亩，全县绿色、有机种植产品覆盖率5%，产值增加10%；
  </t>
  </si>
  <si>
    <t>西畴乌骨鸡养殖及销售奖励扶持项目</t>
  </si>
  <si>
    <t xml:space="preserve">  1.支持乌骨鸡产业发展，一般养殖企业（场、户）一个年度周期内累计商品鸡出栏1000（含1000）羽至4999羽，每羽奖励5元；出栏5000（含5000）羽以上，每羽奖励10元。2.脱贫户及三类监测对象一个年度周期内累计商品鸡出栏100（含100）羽至999羽，每羽奖励15元；出栏1000（含1000）羽以上，每羽奖励20元。3.屠宰加工企业年屠宰加工出售商品鸡100万羽以上奖励30万元，每增加出售100万羽增加奖励30万元，本奖励为一次性奖励。</t>
  </si>
  <si>
    <t>项目实施后，计划带动500户以上监测对象实现户均增收10000元。推进西畴乌骨鸡产业发展，调整优化畜牧产业结构，增加农民收入，可实现西畴乌骨鸡存栏100万羽，出栏200万羽以上，全产业链产值5亿元以上。</t>
  </si>
  <si>
    <t>西畴乌骨鸡养殖贴息贷款项目</t>
  </si>
  <si>
    <t>在9个乡镇实施乌骨鸡养殖贴息贷款项目，贷款人基于借款人养殖的西畴乌骨鸡数量、信誉、资产和还款能力等情况，核定西畴乌骨鸡养殖贷款额度，发放相应的贷款，并由财政给予50%贴息。</t>
  </si>
  <si>
    <t>项目实施后，计划带动监测对象信贷户户均增收6000元。可规范西畴乌骨鸡养殖贷款管理，推动西畴乌骨鸡产业发展，提升农村信用社信贷服务水平，实现农业增产、农民增收、农村发展的目标，可实现西畴乌骨鸡存栏100万羽，出栏200万羽以上，全产业链产值5亿元以上。</t>
  </si>
  <si>
    <t>西畴县八角提质增效项目</t>
  </si>
  <si>
    <t>实施八角提质增效3000亩，其中莲花塘乡1000亩，柏林1000亩，兴街镇1000亩。主要对已挂果的八角树地块，采取砍草抚育、截干矮化、松土施肥、药肥一体化吊袋防治等措施提质增效，使其达到增产增收。项目预计总投资300万元（每亩投资1000元），其中：申请乡村振兴衔接产业发展资金补助150万元（每亩补助500元），由林农投工投劳按实施方案组织实施。</t>
  </si>
  <si>
    <t>莲花塘乡、柏林乡、兴街镇</t>
  </si>
  <si>
    <t>县林业和草原局</t>
  </si>
  <si>
    <t>通过实施提质增效3年后，预计鲜果产量达1000kg(正常产量)以上，按现价平均12元/公斤计算，每亩可实现销售收入12000元，同时可解决当地劳动力务工1万个工日以上，可增加务工收入100万元以上。起到辐射带动全县6.3万亩八角完成提质增效。项目的建成对调整农村产业结构、增加农民收入，实现群众脱贫致富和“乡村振兴”建设具有积极的推动作用和深远的现实意义。</t>
  </si>
  <si>
    <t>西畴县油茶提质增效项目</t>
  </si>
  <si>
    <t>实施油茶实施提质增效3000亩，其中柏林乡1000亩，莲花塘乡1500亩，鸡街乡350亩，兴街镇150亩。主要采取除草、补植补造、松土施肥和病虫害防治等措施，预计总投资300万元（每亩投资1000元），其中：申请乡村振兴衔接产业发展资金补助150万元（每亩补助500元），由林农投工投劳按实施方案组织实施。</t>
  </si>
  <si>
    <t>柏林想、莲花塘、鸡街乡、兴街镇</t>
  </si>
  <si>
    <t>实施提质增效后挂果量成倍递增，达到丰产期每亩产量达1000-1500公斤左右，鲜果价格2-2.5元/公斤，每亩可增收2500元以上，产量和经济效益均十分可观。同时可解决当地劳动力务工1万个工日以上，可增加务工收入100万元以上。项目的建成对调整农村产业结构、增加农民收入，实现群众脱贫致富和“乡村振兴”建设具有积极的推动作用和深远的现实意义。</t>
  </si>
  <si>
    <t>西畴县澳洲坚果产业发展项目</t>
  </si>
  <si>
    <t>在莲花塘乡发展澳洲坚果示范种植3000亩，采取引进企业按照“公司+村集体经济组织+基地+农户”合作模式发展，每亩总投资6000元，项目预计总投资1800万元。申请乡村振兴衔接产业发展资金每亩补助500元。</t>
  </si>
  <si>
    <t>莲花塘乡</t>
  </si>
  <si>
    <t>预计每亩产鲜果1000公斤，按现市价每公斤12元，可实现每亩销售收入12000元；项目实施过程中，可以解决周边村寨部分人员的就业劳动力≧40000人次，可增加劳务收入400万元。项目涉及10个村小组350户1400余人，其中贫困户79户260人。</t>
  </si>
  <si>
    <t>西畴县兴街镇甘塘子片区苦参中药材产业基地项目(续建)</t>
  </si>
  <si>
    <t>在甘塘子片区建设50立方米灌溉蓄水池45座（每座1.96万元）、排水沟2.42km（每公里23.9万元），为135亩以苦参为主的中药材基地提供灌溉用水及排除水涝隐患。</t>
  </si>
  <si>
    <t>兴街镇甘塘子村</t>
  </si>
  <si>
    <t>县水务局</t>
  </si>
  <si>
    <t>实施后，改善耕作条件，促进产业增产增收，巩固脱贫成果，项目区增加收入2626.21万元，年均亩增收8000元；受益农户210户955人（边缘户等低收入群体30户120人)。</t>
  </si>
  <si>
    <t>西畴县蚌谷乡程家坡片区山岛中药材产业基地项目(续建)</t>
  </si>
  <si>
    <t>在程家坡片区建设蓄水池11座（其中200m3蓄水池1座，每座补助10万元；100m3蓄水池10座，每座补助7.556万元），为种植以山岛为主的112.05亩中药材提供灌溉用水。</t>
  </si>
  <si>
    <t>蚌谷乡程家坡村</t>
  </si>
  <si>
    <t>项目建成后，可提高土地承载能力和可耕种面积，提高复种系数，林草覆盖率提高0.3%，有效增加种粮及药材种植产值，项目区增加收入77.24万元，年均亩增收5000元；直接受益86户374人，其中边缘户等低收入群体30户114人。</t>
  </si>
  <si>
    <t>西畴县莲花塘和平至磨合片区烟田产业灌溉基础设施建设项目(续建)</t>
  </si>
  <si>
    <t>完成烟田种植产业础设施建设，新建灌区主供水管网22.102公里，100立方调节池5个，50立方蓄水池8个，30立方蓄水池3个。</t>
  </si>
  <si>
    <t>莲花塘乡和平村、兴街镇磨合村</t>
  </si>
  <si>
    <r>
      <t>项目建成后，可新增或改善灌区烟田面积3095亩，农业灌溉年供水80.9万m</t>
    </r>
    <r>
      <rPr>
        <sz val="10"/>
        <rFont val="宋体"/>
        <family val="0"/>
      </rPr>
      <t>³</t>
    </r>
    <r>
      <rPr>
        <sz val="10"/>
        <rFont val="方正仿宋_GBK"/>
        <family val="4"/>
      </rPr>
      <t>；解决农村3805人和1238头大牲畜、1976头小牲畜生活供水问题，年供水量17.2万m</t>
    </r>
    <r>
      <rPr>
        <sz val="10"/>
        <rFont val="宋体"/>
        <family val="0"/>
      </rPr>
      <t>³</t>
    </r>
    <r>
      <rPr>
        <sz val="10"/>
        <rFont val="方正仿宋_GBK"/>
        <family val="4"/>
      </rPr>
      <t>；可使莲花塘和平、大锡板、小锡板村、三家寨、老房子、核桃冲、草新寨、鱼塘村等3095亩烟田面积的灌溉用水得到保障；满足受益区3805人和1238头大牲畜、1976头小牲畜生活用水。受益边缘户等低收入群体112户460人。</t>
    </r>
  </si>
  <si>
    <t>西畴县鸡街河汤谷段乡村旅游产业发展项目（续建）</t>
  </si>
  <si>
    <t>结合汤谷4A级景区创建，新建河流两岸堤防工程7.641km，堤顶道路及环形步道8.99km，重建农机桥1座，新建农机桥1座、人行桥2座及灌溉取水闸1座。在实施过程中结合排涝设施布置54个排涝管口及2.9km集中式排涝沟，并在河道沿线布置34个亲水平台。</t>
  </si>
  <si>
    <t>西洒镇瓦厂村</t>
  </si>
  <si>
    <t>实施后，完善鸡街河的防洪体系，减少洪涝灾害造成的经济损失，结合汤谷4A级景区创建，带动地区乡村旅游业发展，提高沿河两岸人民群众的生命财产及人民群众经济收入，保障区域经济和谐发展。防洪保护河流两岸沿线的坝达、上果、老鹰岩及狭山村，保护面积2.1km，保护人口0.38万人、保护农实施石坎梯田0.21万亩。受益农户510户2160人（边缘户等低收入群体190户750人)。</t>
  </si>
  <si>
    <t>西畴县产业发展小额信贷贴息</t>
  </si>
  <si>
    <t>2023年1-12月共2450户脱贫户借贷产业发展小额贷款27100万元，共需贴息资金480万元</t>
  </si>
  <si>
    <t>全县9个乡(镇)</t>
  </si>
  <si>
    <t>各乡镇人民政府</t>
  </si>
  <si>
    <t>用于2450户脱贫户(含边缘户等低收入群体)小额贷款贴息；助力脱贫人口和边缘易致贫户发展产业增收，解决发展产业缺少资金的问题，小额信贷能为贷款户年均增收2400元以上，进一步巩固脱贫成果。</t>
  </si>
  <si>
    <t>柏林乡手工艺文化发展试点项目</t>
  </si>
  <si>
    <t>将柏林闲置老茶厂维修改造成生产基地，服务柏林乡手工艺制品文化产业。一、基础设施部分：场地硬化3150平方米，单价 80元/平方米，新增库房150平方米1间，单价800元/平方米，围墙建设230米，单价200元/米；厂房标识牌、车辆进出设施，小计5万元；新建办公用房200平方米，单价1500元/平方米，职工宿舍装修160平方米、职工食堂55平方米，单价600元/平方米。累计投资89.7万元。二、设备购买：茶叶生产加工设备（烘干机、筛选机、包装机）；竹制样品及生产器材，代加工产品生产线所需相关设备及其他生产生活设备，投资30万元。三、手工艺者技能培训及能力提升资金5万元。四、相关消防设施设备5万元。项目计划总投资129.7万元，申请衔接资金90万元。</t>
  </si>
  <si>
    <t>柏林乡</t>
  </si>
  <si>
    <t>柏林乡人民政府</t>
  </si>
  <si>
    <t>有效解决剩余劳动力就近就地务工需求，提供就业岗位百余个，务工收入3000元/人。竹编项目、代加工项目、手工茶项目预计增加村集体经济收入5万元以上。受益群众1076户4431人（脱贫户194户726人）。</t>
  </si>
  <si>
    <t>西洒镇百村示范村建设产业发展项目</t>
  </si>
  <si>
    <t>在西洒镇柴胡、连翘产业发展项目，主要内容是配套产业道路、耕作道、水池等配套设施建设；开展农户产业培训指导；农户种植柴胡、连翘1000亩，补贴按每户补助400元进行奖补。</t>
  </si>
  <si>
    <t>西洒镇</t>
  </si>
  <si>
    <t>西洒镇人民政府</t>
  </si>
  <si>
    <t>产业项目建成后，可促进村集体经济收入、并带动农户收入稳定增长，完善产业基础设施；可惠及农户1425户5700余人，进一步巩固脱贫成果。</t>
  </si>
  <si>
    <t>蚌谷乡蚌谷村委会生猪养殖基地配套设施建设项目</t>
  </si>
  <si>
    <t>规划建设能有效处理万头生猪猪粪的有机肥厂一座，规划厂房占地约10亩；建设内容含基础设施建筑和处理设备1套等。总投资150万元，申请补助50万元。</t>
  </si>
  <si>
    <t>蚌谷乡</t>
  </si>
  <si>
    <t>蚌谷乡人民政府</t>
  </si>
  <si>
    <t>项目建成后，能有效处理生猪养殖基地粪污污染问题，有机肥年产量10万吨，年产值240万元以上。有机肥供应蚌谷乡蔬菜种植基地、中药材种植基地、巴西菇种植基地等，有效助推蚌谷乡绿色品牌的打造，实现种养殖生态循环，惠及全村农户，其中陡坎小组脱贫户9户30人，监测户1户5人。</t>
  </si>
  <si>
    <t>蚌谷乡辣椒种植示范基地建设项目</t>
  </si>
  <si>
    <t>建设辣椒种植示范基地100亩，配套建设产业道路0.5公里，带动农户种植辣椒1000余亩，辣椒苗每株补助0.5元，带动农户持续发展种植。总投资140万元，申请补助50万元。</t>
  </si>
  <si>
    <t>通过“政府+企业+集体经济组织+农户”的模式，实现村集体经济增加，并通过基地示范带动周边群众自发种植，实现居民收入持续增加，有效推动产业发展促进巩固脱贫成果，预计能有效带动群众197户720人，其中脱贫户和三类监测对象87户334人。</t>
  </si>
  <si>
    <t>蚌谷乡中药材种植示范基地建设项目</t>
  </si>
  <si>
    <t>整合资源盘活蚌谷乡闲置土地种植重楼、连翘、黄精等中药材，建设示范基地300亩，配套建设产业道路1.2公里，带动周边200户农户种植，重楼苗每株补助1.5元，连翘苗每株补助1元，黄精每株补助1元。总投资200万元，申请补助50万元。</t>
  </si>
  <si>
    <t>通过“政府+企业+集体经济组织+农户”的模式，实现村集体经济增加，并通过基地示范带动周边群众自发种植，实现居民收入持续增加，有效推动产业发展促进巩固脱贫成果，预计带动周边农户310户1395人，其中脱贫户和三类监测对象96户340人。</t>
  </si>
  <si>
    <t>莲花塘乡油茶香椿产业道路建设</t>
  </si>
  <si>
    <t>实施产业道路硬化3条。1.戛机油茶种植面积2500亩，配套产业道路2条6.3公里（地冲至垭口田3.3公里；地冲至清水河3公里）。2.大洞香椿种植面积300亩，配套产业道路1条（大洞至梁子2.1公里）。3条共8.4公里，每公里投入30万元，预计资金252万，申请补助100万元。</t>
  </si>
  <si>
    <t>莲花塘乡人民政府</t>
  </si>
  <si>
    <t>通过项目实施，可带动本村群众就近务工，增加群众收入，同时便于发展油茶、香椿、澳洲坚果等产业，提高运输效率、降低生产成本。惠及地冲村小组71户326人，河边村小组31户113人，牛尾冲、牛场坪村小组94户314人。</t>
  </si>
  <si>
    <t>莲花塘乡林下中草药种植产业</t>
  </si>
  <si>
    <t>鼓励村委会和村小组农户发展庭院经济或林下种植，种植金线莲、黄精、重楼等中药材，按照产量进行奖补。</t>
  </si>
  <si>
    <t xml:space="preserve">充分利用退耕还林土地发展林下经济，可持续提高林下经济效益，增加群众收入，可惠及1000余户3800余人，其中脱贫户100户386人。
 </t>
  </si>
  <si>
    <t>莲花塘乡芦差冲瓦厂村小坝塘建设</t>
  </si>
  <si>
    <t>对芦差冲瓦厂村小坝塘进行清塘、补漏改造后投放鱼苗养殖，发展村小组集体经济。共需要投入资金30万元。</t>
  </si>
  <si>
    <t>项目建成以后，可发展水产养殖，增加瓦厂村小组村集体经济。能够解决本村牲口饮水问题，改善瓦厂村小组人居环境。</t>
  </si>
  <si>
    <t>莲花塘乡和平木者产业防洪灌溉一体化沟渠建设项目</t>
  </si>
  <si>
    <t>在和平田棚、木者坝子蔬菜基地建设一条防洪、灌溉一体化沟渠：共320米，40*40段面的排洪沟，每米投入200元，预计共投入资金6.4万元。</t>
  </si>
  <si>
    <t>建成后惠及田棚、木者共67户324人，其中脱贫户及监测对象13户54人，可灌溉蔬菜种植基地150余亩，亩产值6000元，共计90万元。</t>
  </si>
  <si>
    <t>莲花塘乡芦差冲村2023年中央财政以工代赈项目</t>
  </si>
  <si>
    <t>实施硬化产业路2条，全长 4.047km，均在原有道路上建设，路面宽度为3米，20厘米厚C25混凝土面层、15厘米厚级配碎石基层，需资金249.5万元；建设直径110 PE引水管4500米，直径75 PE送水管主管5000米，建设容积为1800立方米蓄水池3个，需资142.5万元。共计需资金392万元。</t>
  </si>
  <si>
    <t>项目建成后不仅能有效提高群众务工收益、解决芦差冲澳洲坚果管养难、收果难、转运难的问题，同时也能对产能进行提质增效，进而增加农户的收入，而且通过政府的合理引导、村合作社的合理经营，还能不断壮大村集体经济。</t>
  </si>
  <si>
    <t>兴街镇新兴社区易地搬迁点后续产业扶持巩固基础设施建设项目</t>
  </si>
  <si>
    <t>在新兴社区公交站建设4500平方米，土方回填4500平方米，场地硬化3500平方米，绿化1000平方米，市政路灯安装60盏，充电桩双头安装6个，树脂瓦简易钢架棚搭建5000平方米（隔成多格门面出租），林木加工制品加工点建设。总投资264万元，其中2022年后续产业帮扶资金36万元、2023年后续产业帮扶资金228万元。</t>
  </si>
  <si>
    <t>兴街镇</t>
  </si>
  <si>
    <t>县发改局</t>
  </si>
  <si>
    <t xml:space="preserve">通过项目建设，规范公交车停车位，简易商铺出租，带动村集体经济收益，每年增加村集体收益3万元以上。带动周边群众就近就地务工1600余人次，务工收入2万余元，增加脱贫户及三类监测对象获得收益分配收入600元，促进巩固脱贫成果，惠及449户1802人，其中边缘户等低收入群体39户129人。
 </t>
  </si>
  <si>
    <t>兴街镇三道桥片区农旅融合产业发展建设项目</t>
  </si>
  <si>
    <t>实施二级沿路拆危、拆残、污水塘等人居环境整治建设1500米，50万元；新房子村柑橘销售亭建设14个，场地建设700平方米，20万元；三道桥实惠商业街区打造350米，销售亭建设14个，40万元，二级沿路路灯安装300盏，建设规模养牛基地1处及配套设施50万元，资产归村集体所有。</t>
  </si>
  <si>
    <t>兴街镇人民政府</t>
  </si>
  <si>
    <t>通过整体建设，可改变三道桥片区整体面貌，使柑橘销售更加规范集中，利于促进柑橘产业发展。惠及三道桥片区7个村小组（石碓窝、清河村委会下寨、杀鸡场、岔路口、新房子、三道桥、河对门）320户2987人，脱贫户25户97人。</t>
  </si>
  <si>
    <t>西畴县龙堂乌骨鸡养殖专业合作社乌骨鸡产业项目(续建)</t>
  </si>
  <si>
    <t>养殖西畴乌骨鸡2万羽，常年存栏2.5万羽，年出栏5万羽以上，带动其他农户发展乌骨鸡。</t>
  </si>
  <si>
    <t>项目实施后，实现常年存栏西畴乌骨鸡2.5万羽，年出栏5万羽以上，实现户均增收5500元，巩固脱贫成果。惠及农户540户2180人，其中三类对象102户422人。</t>
  </si>
  <si>
    <t>兴街镇革机片区农旅融合产业发展项目</t>
  </si>
  <si>
    <t>通过村民土地集中入股的形式，种植花椒50亩，仙人掌200亩。配套机耕路3000米，建设水果自助采摘园50亩，打造山顶露营基地40亩及3.5米宽道路建设2000米，亲子游乐园20亩，配套亲子游乐设施；荷花种植150亩（含开发荷花文旅产品、荷塘养鱼），总投资362万元。</t>
  </si>
  <si>
    <t>实施后，有效壮大村集体经济，扶持发展种植业，增加村集体经济收入3万元；带动革机周边农户发展种植业，其中带动弱势群体245户1452人，实现年人均增收3000元以上。</t>
  </si>
  <si>
    <t>西畴县林帆木姜子基地和生产加工厂房建设项目</t>
  </si>
  <si>
    <t>1.2000平方米彩钢瓦厂房及其配套设施建设，投入资金300万元；2.1000立方米水池建设，投入资金8万元；3.1000亩示范基地建设，每亩1530元，投入资金153万元；共计投入461万元。</t>
  </si>
  <si>
    <t>兴街镇清河村委会红石岩村</t>
  </si>
  <si>
    <t>通过项目建设，一是能将木姜子产业发展为一项有价值、有产品、有效益的农业特色产业链；二是通过木姜子种植，通过土地流转，务工增收等方式带动项目区489户2135人，三类监测对象12户32人实现户均增收1000元以上。</t>
  </si>
  <si>
    <t>兴街镇东升村委会新房子村集体经济产业发展项目</t>
  </si>
  <si>
    <t>实施民族服饰文化产业开发，建成厂房240平方米及配套基础设施，预计投入60万元；采购加工设备3台，预计投入90万元。合计投入150万元。</t>
  </si>
  <si>
    <t>兴街镇新房子村</t>
  </si>
  <si>
    <t>项目实施后，可实现村集体年收入20万元以上。</t>
  </si>
  <si>
    <t>新马街乡百村示范村建设产业发展项目</t>
  </si>
  <si>
    <t>实施改扩建龙潭坡村小组辣椒产业道路建设900米，新开挖石碑村小组辣椒产业道路3300米，小江东乌骨鸡产业道路硬化1100米。同时鼓励脱贫户、监测户发展产业进行奖补，种植业按照每亩补助500元，养殖业按照每户补助3000元。</t>
  </si>
  <si>
    <t>新马街</t>
  </si>
  <si>
    <t>新马街乡人民政府</t>
  </si>
  <si>
    <t>项目建成有效为龙潭坡、石碑、小江东村小组发展产业带来更加便利的生产条件，石碑村小组种植辣椒产业带来群众增收5000元以上，龙潭坡种植中药材产业带来群众增收4000元以上。小江东乌骨鸡产业带来群众增收5000元以上。脱贫户、监测户每户实现增收1000元以上。</t>
  </si>
  <si>
    <t>柏林乡景德寨特色产业发展项目</t>
  </si>
  <si>
    <t>在柏林乡景德寨示范村实施沿路油茶带新植5公里，投资5万元，提质改造955亩（油茶500亩，八角455亩，施肥、修枝）投资57.3万元，产业道路开挖2条6公里，单价2万元/公里。项目计划总投资74.3万元，申请补助50万元。</t>
  </si>
  <si>
    <t>通过产业提质增效、就业带动、入股分红等形式带动更多群众实现增收，带动更多人口实现就业，同时发展壮大乡域合作社。受益群众362户1188人（脱贫户45户127人），预计收益36万元，户均增收1000 元以上；进一步促进当地村集体经济发展壮大。</t>
  </si>
  <si>
    <t>柏林乡柏林村集体经济项目(油茶育苗基地试点建设)</t>
  </si>
  <si>
    <t>为引导柏林乡油茶向产业化、规模化、现代化方向发展，计划在沙沟村小组实施育苗基地试点项目，1.区域性基础设施建设。建育苗棚、苗圃围栏；道路硬化100米和场地硬化600平方米；管理用房200平方米，配套20立方米水池1个，管网建设预计2公里，喷、滴灌及供电设施等。2.示范基地建设30亩，包括机耕路1公里，整地、抚育管理、以及购置灌溉设备和农机具等。两项建设内容计划投资55万元，申请补助50万元。</t>
  </si>
  <si>
    <t>项目实施后，每年可向社会提供1万株优良油茶苗木，可推广种植1000余亩油茶种植，示范基地建成后投产，年均产山茶油2万斤，年均总产值10万元，并且以示范带动群众发展高产优良品种山油茶，成为该村一大支柱产业，促进农民增收。</t>
  </si>
  <si>
    <t>西洒镇骆家塘村委会老尹地村民小组肉牛养殖项目</t>
  </si>
  <si>
    <t>1.对计划9户农户的厩舍进行改造（拆除重建和新建），改造共计639.6平方米。                                                2.扩大肉牛养殖规模，新增养殖肉牛57头。                                3.计划建设青贮池150立方米（或购买青贮饲料发酵袋160个）。                         4.计划新增种植牧草32亩。                                      5.采购烘干机2台，对牛粪进行烘干晾晒，装袋后进行销售。</t>
  </si>
  <si>
    <t>经济效益：一是项目的实施可带动该村农户增加经济收入约月50万元；二是可使大量的农作物和秸秆变废为宝，并产生大量的有机肥料。社会效益：项目的实施有利于该村打造成为“小而特、小而精、小而富、小而美”的精品肉牛养殖产业发展示范村。</t>
  </si>
  <si>
    <t>法斗乡小集群肉牛养殖示范项目</t>
  </si>
  <si>
    <r>
      <t>在法斗村委会、三元井村委会、新箐村委会肉牛养殖较为集中的3个村组实施该项目，1.对养殖户自行扩大（新建）养殖圈舍，改造（新建）牛粪处理池的农户进行奖补；2.新建100m</t>
    </r>
    <r>
      <rPr>
        <sz val="10"/>
        <rFont val="宋体"/>
        <family val="0"/>
      </rPr>
      <t>³</t>
    </r>
    <r>
      <rPr>
        <sz val="10"/>
        <rFont val="方正仿宋_GBK"/>
        <family val="4"/>
      </rPr>
      <t>产业用水蓄水池2个，铺设用水管网（60万元）；3.建设青贮饲料加工厂1座，配套加工设备，引进生产技术；4.建设青储饲料仓库2个（40万元）；5.有机肥生产厂1座，配套加工设备，引进生产技术，该项目所形成的厂房、设备等固定资产归属权为村集体（70万元）。</t>
    </r>
  </si>
  <si>
    <t>法斗乡</t>
  </si>
  <si>
    <t>法斗乡人民政府</t>
  </si>
  <si>
    <t>社会效益：项目的实施能有效解决半劳力、无法外出务工劳动力的就业问题，能直接惠及80户养殖户，推动肉牛养殖产业向着标准化、现代化、规模化发展，形成较为完善的肉牛养殖产业链，发挥引领示范作用，实现肉牛养殖助力产业振兴。经济效益：规划区域农户一直自主发展肉牛养殖，积累了一定的养殖及销售经验，且随着经济社会发展，人民群众生活水平持续提升，牛肉市场需求量不断增大，该项目的投资条件较为成熟。①养殖户：促进每户养殖户至少新增养牛3头以上，每户每年增收1万元以上；②村集体经济：有机肥生产厂利润计算，按照每头牛每年产生粪便约1.8吨，3吨牛粪生产加工出1吨有机肥，每吨有机肥利润约为200元计算，每年可以增加村集体收入7.6万元以上。</t>
  </si>
  <si>
    <t>董马乡上下锅底塘村小组百村示范村建设产业发展项目</t>
  </si>
  <si>
    <t>董马乡上下锅地塘村百亩食用仙人掌种植示范基地集体经济产业发展项目，涉及锅地塘村委会，包括产业道路、胭脂虫养殖大棚等配套设施建设，农户种养殖培训、土地流转到户奖补等费用，共计投入资金50万元。
1.新开挖产业道路配套设施建设，包括材料、机械、人工等费用，新建产业道路1.2公里，合计7.2万；
2.开展仙人掌种植及胭脂虫养殖技术培训，合计3万元；3.引进公司带领农户种植食用仙人掌100亩，按照每户补助600元计算，一次性奖补三年，投入资金18万元；4.新建胭脂虫养殖钢架大棚400㎡，含土地流转、材料等费用，投入资金21.8万元。</t>
  </si>
  <si>
    <t>董马乡</t>
  </si>
  <si>
    <t>2023.1-12</t>
  </si>
  <si>
    <t>董马乡人民政府</t>
  </si>
  <si>
    <t xml:space="preserve">（一）社会效益：有助于进一步发展林业，促进生态环境保护与涵养，促进区域经济走可持续发展的道路。可为董马乡产业发展提供借鉴，有助于富民强乡，较快地增加农民收入。涉及82户332人，其中脱贫11户45人。
（二）经济效益:栽种一年后可采收种片10片以上，亩产可达1000公斤，每公斤售价12元，可获利1.2万元。第三年进入挂果期，亩产可达500—1000公斤，每公斤售价28元，可获利2.5万元左右。三年后，可实现年产值100万元以上。可带动上下锅地塘81户农户户均增收2000元以上，集体经济收益2.5万元以上，对推动巩固拓展脱贫攻坚成果与乡村振兴有效衔接起到积极的作用。
</t>
  </si>
  <si>
    <t>西畴县董马乡无刺花椒种植示范基地建设项目</t>
  </si>
  <si>
    <t xml:space="preserve">董马乡无刺花椒种植示范基地集体经济产业发展项目，涉及锅地塘村委会，规划种植无刺花椒1000亩，流转土地1000亩，主要用于土地流转到户奖补，按照每亩补助600元计算，一次性奖补三年，共计投入资金180万元。
</t>
  </si>
  <si>
    <t xml:space="preserve">1.社会效益：项目的实施，惠及农户715户2675人，其中脱贫户130户413人，监测户1户3人，有力破解石山片区产业发展的瓶颈，积累产业发展的经验；2.经济效益：可带动当地群众进入基地务工，实现年人均增收2000元以上；三年以后，开始产生经济效益，村集体经济获得收入，按照30%的比例获得集体经济收益，有利于进一步壮大村集体经济收入；
</t>
  </si>
  <si>
    <t>鸡街中寨村委会纸厂村产业发展和人居环境提升项目</t>
  </si>
  <si>
    <t>一是实施两污治理：污水管网建设，DN300主管529米、PUC100入户管1032米、检查井31个、75立方化粪池2个、30方立方米氧化池2个；饮水管网建设，主管DN32镀锌钢管970米、入户管DN20镀锌管860米、闸阀井1个、新建50立方米清水池1个。二是产业发展促增收。发展枇杷栽种200亩，发展绿色渔业、发展庭院经济20户，地埂经济50户，带动群众增收致富。</t>
  </si>
  <si>
    <t>鸡街乡</t>
  </si>
  <si>
    <t>鸡街乡人民政府</t>
  </si>
  <si>
    <t>项目实施后，完善村内基础设施建设，提升村庄人居环境，以发展产业促增收为目标，有效建立“双绑”机制，促进村集体经济收入、并带动农户收入稳定增长，完善产业基础设施，惠及农户87户351人，其中边缘户等低收入群体9户28人。</t>
  </si>
  <si>
    <t>西洒镇布摆村集体经济石材加工厂建设项目</t>
  </si>
  <si>
    <t>布摆村集体经济石材加工厂建设项目，建设6000平方米厂房一座，投资资金150万元。建设内容为：1.进厂道路建设长300米，宽5米，投资4.5万元；2.新建加工厂房1座，占地面积6000平方米，建设内容包括地基平整、硬化、生产区厂房建设、工艺品展示区建设、工艺品展示区设施建设、新建办公楼房、员工宿舍、洗浴室和卫生间等投资117.2万元； 3.新建围墙1面，长600米，投资6万元；4.附属设施安装，设备搬运、变压器安装2台，和排水电管线200米，投资22.3万元。</t>
  </si>
  <si>
    <t xml:space="preserve">项目建成后，能有效推动项目区产业持续发展，带动周边群众发展产业，人均增收1000元以上，增加脱贫户及三类监测对象收入，促进巩固脱贫成果，惠及脱贫户195户707人，其中监测户34户106人。 2.年增加村集体经济收入30万元。
3.可以提供约40个劳动岗位，同时带动周边石材加工销售行业的发展。
   </t>
  </si>
  <si>
    <t>西洒镇乡村振兴岩头村美丽村庄示范创建项目</t>
  </si>
  <si>
    <t>西洒镇乡村振兴岩头村美丽村庄示范创建项目，主要建设内容为瓦屋面改造和新建卫生厕所，投资资金300万元，其中申请衔接资金70万元。1.庭院经济建设：通过发展蔬菜、林果、花卉、盆栽等特色作物,打造一批微菜园、微果园，投资24万元。2.新建1座200㎡含自助厨房、土特产超市的农家体验中心（酬勤院），投资30万元。 3.新建旅游公厕1座，投资16万元。</t>
  </si>
  <si>
    <t>项目实施后，可让岩头村16户72人直接受益。在取得明显经济效益的同时，也将创造显著的社会效益。一是基础设施和公共服务项目建设，能有效改善岩头村农业生产条件，提高农业抗风险能力，有利于加快农业结构调整，提高农业综合生产能力和农林产品质量，增加优质生态农产品有效供给。二是可提升岩头村作为精神高地的知名度，持续扩大“西畴精神”影响力，在精神不断引领下，可提升贫困群众综合素质，为提高农业生产水平和增加经济收入创造条件，扩大就业面，促进就业，维持社会稳定。</t>
  </si>
  <si>
    <t>西洒镇脱贫户及三类监测对象产业合作发展项目</t>
  </si>
  <si>
    <t>西洒镇8个村脱贫户及三类监测对象土地流转用于烤烟、油菜、连翘种植，采取以奖代补的方式，增加脱贫户及三类监测对象的转移性收入。其中，包括对无生产经营性收入的389户1184人，弱劳力、无劳力的157户471人，人均收入低于10000元的54户55人的土地进行流转，每户按1000元进行奖补，合计投资60万元。</t>
  </si>
  <si>
    <t>项目建成后，一是可增加脱贫户及三类监测对象的转移性收入，解放部分劳动力，这部分劳动力就可进行务工增加收入。二是有利于盘活土地，增加收入。三是惠及脱贫户及三类监测对象389户1184人。</t>
  </si>
  <si>
    <t>蚌谷乡木者村委会村集体产业发展基础设施建设项目</t>
  </si>
  <si>
    <t>在木者达孟海子实施500亩农特产品及占地500平方米山泉水物流中心配套基础设施建设。</t>
  </si>
  <si>
    <t>项目建成后产权归村集体所有，与公司合作(公司负责经营并承担经营成本)，收益分成(村小组占51%、村委会占9%、公司占40%)，预计年收入可达600万元。惠及农户610户2600人，其中边缘户等低收入群体67户286人。</t>
  </si>
  <si>
    <t>蚌谷乡脱贫户及三类监测对象产业合作发展项目</t>
  </si>
  <si>
    <t>充分利用7个村现有村集体经济组织盘活无劳力、弱劳力、半劳力、经营能力弱、已集中搬迁安置的脱贫户及监测对象土地资源，发展巴西菇、中药材、蔬菜种植基地等产业，按照600元每亩进行土地流转奖补到户。同时针对有劳力的脱贫户及监测对象低收入群体，通过村集体或大户带动，鼓励其自主发展产业，实施到户奖补。</t>
  </si>
  <si>
    <t>项目实施后，能有效推动村集体经济发展，带动周边群众就近就地务工促进巩固脱贫成果，惠及全乡7个村农户，预计能有效带动周边群众就近就地务工200余人次，务工收入80万余元，每年增加村集体收入8万余元。</t>
  </si>
  <si>
    <t>莲花塘乡脱贫户及三类监测对象产业合作发展项目</t>
  </si>
  <si>
    <t>通过村集体经济组织盘活各村脱贫户及三类监测中无劳动力、半劳动力、弱劳动力户土地，进行土地流转发展产业。全乡涉及72户200亩（莲花塘5户13亩、芦差冲6户22亩、红石岩17户38亩、戛机4户24亩、革岔4户12亩、界牌4户19亩、小锡板4户15亩、大锡板13户121亩、和平8户19亩、香坪山7户17亩），每亩奖补500元，发展甘蔗、连翘、生姜等产业170亩。共计需资金40万元。</t>
  </si>
  <si>
    <t>项目建成后带动无劳动力、半劳动力、弱劳动力的脱平户及三类监测对象72户126人，提高土地流转收入，分红收入及部分务工收入。</t>
  </si>
  <si>
    <t>莲花塘乡村集体经济项目农特产品孵化中心</t>
  </si>
  <si>
    <t>在莲花塘德者新建加工厂房（包含加工区、库存区、晾晒场地），占地500平方米，预计投入80万；购买加工设备一套需投入100万；两项共计投入180万，申请补助资金150万元。</t>
  </si>
  <si>
    <t>项目建成后，可将全乡农特产品集中统一加工、包装进行销售，增加产品附加值。吸纳就近村民务工，促进务工增收。提高莲花塘乡农特产品形象，壮大村集体经济收益。</t>
  </si>
  <si>
    <t>兴街镇脱贫户及三类监测对象产业合作发展项目</t>
  </si>
  <si>
    <t>投入资金100万元，由村委会牵头实施，盘活全乡140户无劳力、弱劳力、半劳力、经营能力弱、已集中搬迁安置的脱贫户及监测对象土地资源，发展八角、烤烟、油菜等产业，按照600元每亩进行土地流转奖补到户，分村进行实施。同时针对有劳力的脱贫户及监测对象低收入群体，通过村集体或大户带动，鼓励其自主发展产业，实施到户奖补。</t>
  </si>
  <si>
    <t>项目实施后，可盘活全乡140户无劳力、弱劳力、半劳力、经营能力弱、已集中搬迁安置的脱贫户及监测对象土地资源，实现户均增收1000元以上，有利于推动巩固拓展脱贫攻坚成果与乡村振兴有效衔接，拓宽脱贫户及检测对象增收渠道，壮大村集体经济收益。可惠及三类对象等低收入群体80户297人</t>
  </si>
  <si>
    <t>新马街乡脱贫户及三类监测对象产业合作发展项目</t>
  </si>
  <si>
    <t>1.坪坝村委会集体经济公司流转土地200余亩(其中脱贫户及监测户6户24人，每户奖补1000元共6000元)，进行乌骨鸡养殖，带动脱贫户、监测户进行养殖，增加村集体经济收入，脱贫户及监测户有收益。2.坡脚村委会集体经济公司流转脱贫户、监测户60户土地120亩种植辣椒产业，每亩补助1000元共12万元。实现村集体经济增收，脱贫户及监测户有收益。3.马街村委会流转土地116亩，种植八角116亩(包含前期苗林管理)，每亩奖补1200元共13.92万元，有效带动周边群众务工。</t>
  </si>
  <si>
    <t>新马街乡</t>
  </si>
  <si>
    <t>项目实施后，，有效壮大村集体经济，扶持发展种植产业，增加村集体经济收入3万元；带动周边农户发展种植、养殖业，其中带72户254人，实现年人均增收1000元。</t>
  </si>
  <si>
    <t>柏林乡脱贫户及三类监测对象产业合作发展项目</t>
  </si>
  <si>
    <t>重点针对柏林乡583户脱贫户及三类对象发展合作产业。累计流转土地277.55亩，与合作社联结发展油茶，每亩投资1000元，采取“合作社+脱贫户、三类对象+基地”的模式合作发展。项目计划总投资27.755万元，申请衔接资金20万元。</t>
  </si>
  <si>
    <t>通过土地流转、规模化经营等形式建立利益联结机制，全面盘活群众土地资源，带动更多脱贫户及三类监测对象实现增收，带动更多贫困人口实现就业，同时发展壮大乡域合作社。受益群众115户脱贫户及三类对象，预计户均增收2000元以上。</t>
  </si>
  <si>
    <t>法斗乡脱贫户及三类监测对象产业合作发展项目</t>
  </si>
  <si>
    <t>①奖补种植大户，租赁整户外出务工、无劳力、弱劳力的低收入群体的土地发展种植业，奖补标准为300元/亩/年；②村委会流转土地经营运作资金。</t>
  </si>
  <si>
    <t>（一）社会效益：流转整户外出务工及无劳动力农户土地资源，能有效杜绝土地撂荒现象。（二）经济效益：项目实施预计能流转2000亩土地，预计间接惠及800户低收入农户，预计每户每年增加财产性收入600元以上。（三）生态效益：村委会或种植大户流转土地经营，政府能更有效的指导、制约生产过程，科学合理使用化肥级农药，降低农业生产对环境的污染，逐步实现全程绿色生产，并形成带动示范作用。</t>
  </si>
  <si>
    <t>法斗乡村集体经济产业发展项目（仙人掌产业）</t>
  </si>
  <si>
    <t>三元井村委会发展仙人掌产业，第一期计划种植100亩（订单农业），逐步扩大规模，流转土地、前期管理、修建机耕路、安装滴灌等农业基础设施投入，申请滚动运行资金50万元。</t>
  </si>
  <si>
    <t>社会效益：项目实施后为石山区域农户产业发展指引方向，探索产业发展新路径，营造敢闯、敢干、敢试的干事创业浓厚氛围。经济效益：栽种一年后可采收种片10片以上，综合下来生产1公斤菜片只需要0.2—0.3元，进入盛产期预计能实现50万元产值，有效促进村集体经济增收。</t>
  </si>
  <si>
    <t>董马乡董马村委会集体经济产业发展项目</t>
  </si>
  <si>
    <t>在董马乡董马村委会新建新能源烤房群20座，占地2.52亩，项目建设采用“公司+村集体+农户”的方式，每座烤房可满足20亩共400亩的烘烤任务。总投资120万元，其中烟草专项补助20x3.5=70万元，申请财政衔接资金补助20x2.5=50万元。</t>
  </si>
  <si>
    <t>项目建成后，产权确认给村集体管理使用(期限10年)。1.流转盘活土地400亩，农户每年可获土地流转收入32万元；2.种烟户种植烤烟400亩，烟叶产值200万元(5000元/亩)、创造税收34.8万元(870元/亩)，带动项目区及周边群众300人获得务工收入60万元，人均年增收2000元；3.租赁给种烟户使用，村集体每年可获租赁收入1.6万元，壮大村集体经济。</t>
  </si>
  <si>
    <t>董马乡脱贫户及三类监测对象产业合作发展项目</t>
  </si>
  <si>
    <t>投入资金30万元，由村委会牵头实施，盘活全乡392户无劳力、弱劳力、半劳力、经营能力弱、已集中搬迁安置的脱贫户及监测对象土地资源，发展无刺花椒、烤烟、油菜等种植业，按照600元每亩进行土地流转奖补到户，分村进行实施。其中：通心坡75户、锅地塘50户、新寨53户、芹菜塘43户、董马46户、么铺子84户、龙里41户。同时针对有劳力的脱贫户及监测对象低收入群体，通过村集体或大户带动，鼓励其自主发展产业，实施到户奖补。</t>
  </si>
  <si>
    <t>项目实施后，可盘活全乡392户无劳力、弱劳力、半劳力、经营能力弱、已集中搬迁安置的脱贫户及监测对象土地资源，实现户均增收800元以上，有利于推动巩固拓展脱贫攻坚成果与乡村振兴有效衔接，拓宽脱贫户及检测对象增收渠道，壮大村集体经济收益。</t>
  </si>
  <si>
    <t>鸡街乡村集体经济产业发展项目</t>
  </si>
  <si>
    <t>依托鸡街乡农特产品加工园，建设厂房基础设施500平方米，采购安装烘干设备一套，带动鸡街乡9个行政村发展壮大村集体经济</t>
  </si>
  <si>
    <t>项目建成后产权归村集体所有，与公司合作(公司负责经营并承担经营成本)，每年实现村集体分红5万元以上。惠及农户530户2380人，其中边缘户等低收入群体98户334人。</t>
  </si>
  <si>
    <t>鸡街乡脱贫户及三类监测对象产业合作发展项目</t>
  </si>
  <si>
    <t>投入资金40万元，由村委会牵头实施，盘活全乡无劳力、弱劳力、半劳力、经营能力弱、已集中搬迁安置的脱贫户及监测对象土地资源，发展烤烟、油菜等产业，按照600元每亩进行土地流转奖补到户。同时针对有劳力的脱贫户及监测对象低收入群体，通过村集体或大户带动，鼓励其自主发展产业，实施到户奖补。</t>
  </si>
  <si>
    <t>项目实施后，可盘活全乡无劳力、弱劳力、半劳力、经营能力弱、已集中搬迁安置的脱贫户及监测对象土地资源，实现户均增收800元以上，有利于推动巩固拓展脱贫攻坚成果与乡村振兴有效衔接，拓宽脱贫户及检测对象增收渠道，壮大村集体经济收益。</t>
  </si>
  <si>
    <t>西畴县嫩妖妖豆制特色品标准化厂房新建项目</t>
  </si>
  <si>
    <t>项目建设计划总投资2397.2万元，其中2023年乡村振兴衔接资金300万元（用于建设原料仓库、进料预备仓库、包装车间、冷库、废料库厂房主体），其余资金2097.2万元（争取沪滇资金1000万元，其他配套资金500万元，企业自筹597.2万元），</t>
  </si>
  <si>
    <t>工业园区</t>
  </si>
  <si>
    <t xml:space="preserve"> 项目建成后形成的固定资产产权归蚌谷乡龙正村集体所有。主要生产休闲豆制品、特色豆腐、预包装生鲜豆制品，实现年营业收入5000万元以上。预计产能日加工大豆10吨以上，年销耗大豆3600吨以上，可带动全县种植大豆1万余亩（其中：带动蚌谷乡300余户种植黄豆1500亩），为老百姓创收2500万元；同时可增加就业150个人以上就业岗位，每年为老百姓创造1000万以上的务工收入；豆渣等附属产物可以带动养殖，为老百姓每年创收300万左右。带动总收益每年预计3800万元。项目惠及龙正村农户715户3130人（其中：脱贫户与监测对象户137户531人），新增岗位带动龙正村劳动力务工就业68人。</t>
  </si>
  <si>
    <t>西畴县兴街镇贵相维草莓种植专业合作社品种改良项目</t>
  </si>
  <si>
    <t>1.购买优质种苗1.5万颗，单价10元/颗，投入资金15万元；2.购买基质土40立方米，580元/立方，投入资金2.32万元；3.购买珍珠岩1000袋，20元/袋，投入资金2万元。</t>
  </si>
  <si>
    <t>兴街镇三光村委会多依坪村</t>
  </si>
  <si>
    <t>项目建成后，村集体每年可获稳定的固定收益，既壮大了村集体经济也减轻了社会压力；
15万元项目资金作为发展资金投入建设，村集体每年可实现最低保底合作收益，项目区村委会群众可从中收益，通过土地流转、务工增收、消费带动等方式，实现村集体发展壮大。</t>
  </si>
  <si>
    <t>法斗乡大冲村小组百村示范村林下经济产业发展项目</t>
  </si>
  <si>
    <t>法斗乡大冲村小组百村示范村林下经济产业发展项目：一是充分开发大冲村小组山林土地资源，通过以奖代补的形式鼓励群众，分片分层次建设草果、铁皮石斛、金线莲、黄精等林下经济产业带，第一阶段预计实施面积80亩，第二阶段实施面积120亩。二是结合大冲实际建设“林下经济”特色产业道路，实施长度为1.7公里，后期可结合文旅项目和“网红经济”带动产业发展，让产业路成为致富路。</t>
  </si>
  <si>
    <t>项目实施一年后金线莲等药材即可采收，预计每亩产值5000元；项目实施三年后，草果、黄精、重楼等药材进入丰产期，按目前市场价每亩产值可达8000元，实现年产值160万元。同时可提供劳动就业50余人，每年劳务用工人均5000元以上，既带动群众增收又带动村集体创收，激发农民积极性，具有较好的经济效益。</t>
  </si>
  <si>
    <t>二</t>
  </si>
  <si>
    <t>其他促进增收领域项目</t>
  </si>
  <si>
    <t>(一)</t>
  </si>
  <si>
    <t>小额信贷贴息</t>
  </si>
  <si>
    <t>(二)</t>
  </si>
  <si>
    <t>技能培训</t>
  </si>
  <si>
    <t>新时代农民实用技术培训</t>
  </si>
  <si>
    <t>培训400人，以村企融合为目标，按照企业主体、政府推动、市场动作、合作共赢的原则，实施村企融合假发、线圈等代加工项目，通过培训让培训对象能够掌握代工必备的基本技能，实现自我操作，并加入村企加工。</t>
  </si>
  <si>
    <t>县委宣传部</t>
  </si>
  <si>
    <t>项目实施后，能让参训对象学到技能，增长视野，增强发展内生动力，培育社会文明新风。惠及农户400户1658人，其中其中三类对象54户224人。</t>
  </si>
  <si>
    <t>(三)</t>
  </si>
  <si>
    <t>跨省就业交通补助</t>
  </si>
  <si>
    <t>西畴县2023年省外务工一次性交通补助</t>
  </si>
  <si>
    <t>2023年脱贫劳动力（含监测帮扶对象）稳定转移就业16738人，其中省外转移就业6365人，兑现省外出务工一次性交通补助3500人，每人每年补助500元。</t>
  </si>
  <si>
    <t>人社局</t>
  </si>
  <si>
    <t>兑现省外出务工一次性交通补助3500人，鼓励脱贫监测户或边缘监测户外出务工实现增收，巩固脱贫成果。</t>
  </si>
  <si>
    <t>(四)</t>
  </si>
  <si>
    <t>公益岗位</t>
  </si>
  <si>
    <t>2023年乡村旅游点清扫保洁(5分钱工程)</t>
  </si>
  <si>
    <t>2023年安置1000名以上村5分钱工程乡村旅游点清扫保洁员岗位</t>
  </si>
  <si>
    <t>乡村振兴局</t>
  </si>
  <si>
    <t>安置1000名以上农村5分钱工程乡村旅游清扫保洁员岗位，促进建档立卡户增收。</t>
  </si>
  <si>
    <t>西畴县2023年乡村公益性岗位补贴</t>
  </si>
  <si>
    <t>2023年新增安置乡村旅游公共服务人员（包含脱贫不稳定户、边缘易致贫户、其他农村低收入群体）400人。</t>
  </si>
  <si>
    <t>安置400名就业人员，促进建档立卡户、脱贫监测户或边缘监测户实现增收，巩固脱贫成果。可使400户边缘户等低收入群体家庭实现收入增加。</t>
  </si>
  <si>
    <t>稳岗就业补贴</t>
  </si>
  <si>
    <t>对企业新吸纳就业的脱贫劳动力和监测对象，在3个月见习期内按规定参加技能培训并取得相应证书的，除给予培训费用补贴外，再给予脱贫劳动力和监测对象每人每月1000元补助，安排企业1000元/人的培训费用</t>
  </si>
  <si>
    <t>项目实施后，有效把推荐就业岗位与就业意愿紧密结合起来，“一对一”精准解决企业“招工难”和脱贫劳动力、监测对象“务工难”问题。</t>
  </si>
  <si>
    <t>(五)</t>
  </si>
  <si>
    <t>雨露计划补助</t>
  </si>
  <si>
    <t>雨露计划</t>
  </si>
  <si>
    <t>2023年计划中职684人、高职715人，合计1399人，每人每年补助5000元。</t>
  </si>
  <si>
    <t>教育局</t>
  </si>
  <si>
    <t>解决全县945名中职、高职教育建档立卡贫困户子女就学保障人均5000元，缓解建档立卡贫困户教育负担，确保档卡户子女学有一技之长，适应社会需求，能自食其力，为家庭创收，改变家庭的贫困。</t>
  </si>
  <si>
    <t>三</t>
  </si>
  <si>
    <t>基础设施补短板项目</t>
  </si>
  <si>
    <t>村庄规划</t>
  </si>
  <si>
    <t>供水设施短板</t>
  </si>
  <si>
    <t>西畴县农村供水项目</t>
  </si>
  <si>
    <t>建设DN125供水主管3公里，DN800供水主管2公里，解决蚌谷程家坡片区12个村小组314户1230人供水保障水平提升问题。</t>
  </si>
  <si>
    <t>项目建成后，蚌谷程家坡片区12个村小组314户1230人供水保障率提高至25%。</t>
  </si>
  <si>
    <t>村内道路短板</t>
  </si>
  <si>
    <t>西畴县贫困村基础设施建设项目（农村饮水安全及道路建设）</t>
  </si>
  <si>
    <t>在贫困村建设进村道路20公里、安全防护工程建设20公里；管网建设、大水池、小水窖建设等</t>
  </si>
  <si>
    <t>新马街等5个乡镇</t>
  </si>
  <si>
    <t>完成贫困村进村道路、安全防护工程建设；管网建设、大水池、小水窖建设；解决贫困村4570户18740人(其中边缘户等低收入群体1227户4205人)的出行困难和饮水安全及1.6万头大牲畜等养殖用水问题，改善灌溉面积2.15万亩。</t>
  </si>
  <si>
    <t>人居环境整治短板</t>
  </si>
  <si>
    <t>蚌谷乡达孟海子片区生活污水收集处理建设项目(续建)</t>
  </si>
  <si>
    <t>实施木者村达孟海子片区水头、下寨 、对门三个村小组的生活污水收集处理设施建设，占地50平方米。</t>
  </si>
  <si>
    <t>项目实施后，对推进村容村貌整洁、乡风文明的良好氛围具有重大意义。有益项目区群众生产生活条件，美化乡村环境，创建健康、舒适的居住环境，促进乡村振兴示范村建设。惠及农户69户305人，其中边缘户等低收入群体12户41人。</t>
  </si>
  <si>
    <t>新马街乡农村污水治理项目</t>
  </si>
  <si>
    <t>丫口田、棉花地、山后、大坪坝、柏木箐、下落、石头寨、窝拖寨、箐脚、地房共10个村小组建设污水管网50公里、污水处理尾端化粪池30个900立方米（预计投资150万元）。</t>
  </si>
  <si>
    <t>项目实施后，有效解决示范村农村污水处理难问题，通过群众生活条件，有效解决农村道路污水直排问题。提高村内群众生活质量。</t>
  </si>
  <si>
    <t>西畴县2023年百千万示范村建设人居环境整治项目</t>
  </si>
  <si>
    <t>西洒镇百千万示范村建设人居环境整治项目</t>
  </si>
  <si>
    <t>在龙泉刘家塘村、骆家塘脚魁村、骆家塘下寨村投资60万元。
建设内容为：
1.实施排污管安装4500米；
2.对3个村小组实施村庄清洁行动（村内残檐断壁清理拆除、沟塘、卫生死角、边坡、土墙、危险建筑物加固和拆除等）
3.对3个村小组实施人居环境提升建设（庭院、厩舍改造等）
4.实施化粪池建设60个；
5.对3个村小组实施新建绿化带170米。</t>
  </si>
  <si>
    <t>项目实施后，有效推进3个百千万示范村建设，改善农村环境脏、乱、差现象，给广大群众创造一个干净、整洁、有序、舒适的生活环境，进一步提升全村整体形象。
  1.项目的建成惠及4个村428户1420人；其中脱贫户及三类监测对象52户213人。               
  2.项目建成有利于提升村庄人居环境卫生，为美丽村庄建设打好基础。
  3.项目建成有利于改善和修复农村基础设施，方便群众生产生活。</t>
  </si>
  <si>
    <t>蚌谷乡百千万示范村建设人居环境整治项目</t>
  </si>
  <si>
    <t>实施水头、对门、下寨、长箐冲子、陡坎、赵家干海子实施两污治理建设，对部分村内道路、沟塘、死角、边坡、土墙、危险建筑物加固和拆除等治理，建设标准化化粪池约220座、装排污管道约15公里。</t>
  </si>
  <si>
    <t>项目实施后，有效推进6个村组排污建设，改善村庄人居环境，营造干净整洁的宜居环境，全面形成有效示范带动作用，惠及农户212户978人，其中脱贫户及三类监测对象33户109人。</t>
  </si>
  <si>
    <t>莲花塘乡百千万示范村建设人居环境整治项目</t>
  </si>
  <si>
    <t>实施莲花塘乡德者、革岔交支坟、小锡板街上、大锡板下寨、界牌大坪子实施排污沟及排污管网项目建设预计25515米，污水处理池10个。修复村内损坏路面1处3600平方米等基础设施建设。</t>
  </si>
  <si>
    <t>项目实施后，有效推进5个村的百千万示范村建设，一是改善村庄人居环境，增强农户幸福感，营造干净整洁的宜居环境，为休闲度假、乡村旅游打好基础；二是引导群众共建共享；三是提高群众生态保护意识，实现人与自然和谐相处。惠及9个村438户1728人，其中边缘户等低收入群体50户171人。路面修复后可方便9个村小组治理污水排放，方便德者村小组群众出行，提高人居环境现状。</t>
  </si>
  <si>
    <t>兴街镇百千万示范村建设人居环境整治项目</t>
  </si>
  <si>
    <t>实施龙坪革机小寨村、畴阳社区干海子村、安乐村委会漂漂小寨村、冬瓜小寨村、东升村委会三道桥村、磨合村委会磨合箐村、东升村委会新房子村、岔路口村、新兴社区江鳅洞村、老街村委会克广村，实施标准化化粪池100个、修建排污沟2000米、净化池10个2000立方米、装排污管道3000米、村庄配套垃圾箱，垃圾车等，修复进村及村内损坏路面等基础设施。</t>
  </si>
  <si>
    <t>项目实施后，有效推进10个百千万示范村建设，改善村庄人居环境，增强农户幸福感，营造干净整洁的宜居环境，惠及10个村606户2710人，其中脱贫户及三类监测对象54户185人。</t>
  </si>
  <si>
    <t>新马街乡百千万示范村建设人居环境整治项目</t>
  </si>
  <si>
    <t>1.两污治理：建设污水管网4500米、污水处理尾端化粪池3个260立方米。2.道路维护：修复村内破损路面20处2000万平方米等基础设施。3.村容提升：一是龙潭坡、石碑村小组安装路灯108棵；二是建设文化墙体1万平方米。三是建设安全防护栏600米。4.人居环境提升：处理龙潭坡、石碑村小组处理村内脏乱差卫生死角共计20处600平方米。</t>
  </si>
  <si>
    <t>项目实施后，完成石碑，龙潭坡村小组人居环境提升功能，全面形成有效示范带动作用，提升村小组居住环境。惠脱贫户及三类监测对象16户60余人。有效解决示范村农村污水处理难问题，通过群众生活条件，有效解决农村道路污水直排问题。</t>
  </si>
  <si>
    <t>柏林乡百千万示范村建设人居环境整治项目</t>
  </si>
  <si>
    <t>在上龙树寨实施4条处理线。12立方三格式化粪池2个，单价10000元/个；5立方三格式化粪池1/个,单价5000元/个；3立方三格式化粪池1个,单价4000元/个；4个露天氧化池单价1000元/个；8个窨井沉沙池,单价800元/个；累计共需200主管设1.106公里，单价100元/米及附属基础设施。项目投资15万元。</t>
  </si>
  <si>
    <t>项目实施后，可补齐贫困村人居短板，增强农户幸福感，全面形成有效示范带动作用，提升村小组居住环境，惠及37户134人（脱贫户及三类对象3户9人）。</t>
  </si>
  <si>
    <t>法斗乡百千万示范村人居环境整治项目</t>
  </si>
  <si>
    <t>在青龙山、三棵树、水头、箐门外建设生物污水过滤池49个，铺设污水管网4㎞，入户路补短板建设20处380平米，修复进村及村内损坏路面100㎡等基础设施，种植油茶（4000棵）、八角（2000棵），增加绿化面积。</t>
  </si>
  <si>
    <t>社会效益：项目实施后能有效改善农村人居环境，提高群众幸福感，全面形示范带动作用，提升村小组居住环境。惠及13个村354户，其中三类对象监测91户331人。（二）生态效益：建设污水处理池，能从根本上解决部分村组污水横流的顽疾，有效保护村庄周围生态环境，遏制河流污染现象。</t>
  </si>
  <si>
    <t>董马乡百千万示范村建设人居环境整治项目</t>
  </si>
  <si>
    <t>在芹菜塘村委会毛地塘村小组和竹林湾村小组，村内道路扩建400米需7万元。村入口及村内美化300平米需6万元；农房质量提升做防水30户6.5万元；卫生厕所建设：卫生厕所建设10户3万元；厩舍改造30户需7.5万元；污水集中处理25户1500米管道、20立方米化粪池2个等需20万元。</t>
  </si>
  <si>
    <t>项目实施后，有效推进2个百千万示范村污水处理设施建设，改善村庄人居环境，增强农户幸福感，营造干净整洁的宜居环境，惠及2个村42户180人，其中三类对象监测2户10人。</t>
  </si>
  <si>
    <t>鸡街乡百千万示范村建设人居环境整治项目</t>
  </si>
  <si>
    <t>1、龙老村：建设700米排污主管、500米排污分管道、2个化粪池；实施村庄人居环境整治50户；基础设施道路建设；村庄风貌提升；基层治理公示栏。
 2、仙人洞村：村庄人居环境整治30户；污水沟建设；村庄风貌提升。
 3、纸厂村：村庄人居环境整治50户、村庄风貌提升、民族文化风貌改造、活动阵地建设。</t>
  </si>
  <si>
    <t>项目实施后，完成3个村小组村庄基础设施建设、排污建设、提升村内人居环境，打造干净、整洁、绿美、宜居、美丽村庄，惠及3个村184户1723人，其中三类对象监测15户48人。</t>
  </si>
  <si>
    <t>西畴县百千万示范村建设村容村貌治理项目</t>
  </si>
  <si>
    <t>西洒镇百千万示范村建设村容村貌治理项目</t>
  </si>
  <si>
    <t>在杉树棵、坝子、土锅洞、偏坡、上寨、颜家寨、石门坎、冬瓜林、大火地、老尹地共10个百千万示范村，投入资金80万元。
1.实施村庄清洁行动和人居环境提升建设，开展村内残檐断壁清理拆除、沟塘、卫生死角、边坡、土墙、危险建筑物加固和拆除等治理；
2.进行植树、种花、种草。除本村自有苗木花草移栽之外，其余均需购入，含花坛建设、围栏等配套设施建设。
3.实施民族特色彩绘建设3000平方米；
4.实施污水管网建设2500米；                                             5.开挖产业道路1条870米长，4米宽；                                              6.实施路灯安装55棵；
7.种植连翘50亩。</t>
  </si>
  <si>
    <t>项目实施后，有效推进10个百千万示范村建设，改善农村环境脏、乱、差现象，给广大群众创造一个干净、整洁、有序、舒适的生活环境，进一步提升全村整体形象。
  1.项目的建成惠及10个村428户1420人；其中脱贫户及三类监测对象52户213人。
  2.项目建成有利于改善和修复农村基础设施，方便群众生产生活。
  3.项目的建成有利于改善村庄基础环境。</t>
  </si>
  <si>
    <t>蚌谷乡百千万示范村建设村容村貌治理项目</t>
  </si>
  <si>
    <t>在水头、对门、下寨、长箐冲子、陡坎、赵家干海子、海子坝、上草冲、下草冲、河湾10个村小组，对部分村内道路、沟塘、死角、边坡、土墙、危险建筑物加固和拆除等治理，进行植树、种果、发展庭院经济、微菜园等建设，村容村貌提升项目建设2.8万平方米。</t>
  </si>
  <si>
    <t>项目实施后，有效推进10个百千万示范村建设，补齐贫困村人居短板，增强农户幸福感，提升村小组居住环境，全面形成有效示范带动作用，全面提升村小组村容村貌，惠及10个村386户1463人，其中脱贫户及三类监测对象64户222人。</t>
  </si>
  <si>
    <t>莲花塘乡百千万示范村村容村貌治理建设项目</t>
  </si>
  <si>
    <t>对革岔村委会龙树、三岔冲村小组，香坪山村委会大地村小组，界牌村委会大法郎村小组，大锡板村委会中寨村小组，小锡板村委会牛场坪村小组等实施村容村貌整治。</t>
  </si>
  <si>
    <t>项目实施后，一是进一步美化村庄环境、提升人居环境，吸引休闲度假、旅游观光的游客，增加旅游经济收入；二是有效改善当地的人居环境，进一步提升群众居住幸福感；三是提高村民生态保护与生态经济的意识，实现人与自然和谐相处的大美景象。</t>
  </si>
  <si>
    <t>兴街镇百千万示范村建设村容村貌治理项目</t>
  </si>
  <si>
    <t>在岔路口、石碓窝、峰子洞、老龙冲、革机中寨、革机大寨、红石岩、梅潭冲、汉秧冲河边、东瓜冲上、东瓜冲下、大坪子、那木冲13个百千万示范村，实施卫生死角清理整治96处1300平方米、村内残檐断壁清理拆除23处等。</t>
  </si>
  <si>
    <t>项目实施后有效推进13个百千万示范村建设，改善村庄人居环境，增强农户幸福感，营造干净整洁的宜居环境，惠及13个村440户1821人，其中边缘户等低收入群体37户121人。</t>
  </si>
  <si>
    <t>新马街乡百千万示范村建设村容村貌治理项目</t>
  </si>
  <si>
    <t>在上寨村小组、田冲村小组、龙潭坡村小组、石碑村小组建设民族团结墙体文化1000平方米，整治人居环境，村庄污水治理8000米，提升村容村貌项目。</t>
  </si>
  <si>
    <t>项目实施后完成村小组人居环境提升功能，全面形成有效示范带动作用，全面提升村小组村容村貌。惠脱贫户及三类监测对象33户116余人。有效清除农村残檐断壁，提高农村整洁度。有效缓解村内脏乱差卫生死角，从而消除村内长期存留下来的卫生难题。</t>
  </si>
  <si>
    <t>柏林乡百千万示范村村容村貌治理项目</t>
  </si>
  <si>
    <t>在景德寨实施一是村内残檐断壁清理拆除、沟塘、卫生死角、边坡、土墙、危险建筑物加固和拆除等治理，其中卫生死角清理整治50处255平方米、村内残檐断壁清理拆除10处620平方米。二是进行美化绿化，栽种有经济效益、绿化效益植树、花、草1968米及配套基础设施建设。三是制作乡风文明宣传栏和农耕民族文化基础设施等建设。项目投资30万元。</t>
  </si>
  <si>
    <t>项目实施后，补齐贫困村人居短板，提升村容村貌，增强农户幸福感，全面形成有效示范带动作用，提升村小组居住环境，惠及65户291人，其中边缘户等低收入群体9户30人</t>
  </si>
  <si>
    <t>法斗乡百千万示范村建设村容村貌治理项目</t>
  </si>
  <si>
    <t>在石鹅、下青龙、三棵树、半坡、龙麻布、金厂、坝尾共7个百千万示范村处理村内残垣断壁60处，清理整治卫生死角40处120平方米，用工程机械对部分村内道路、沟塘、死角、边坡、土墙、危险建筑物加固和拆除等治理，种植油茶（3000棵）、八角（1000棵）、发展庭院经济。</t>
  </si>
  <si>
    <t>项目实施后能有效提升村容村貌，提高群众幸福感。惠及13个村354户，其中三类对象监测91户331人。项目的实施推动村庄持续变美、变绿、变整洁，持续激发青年人才乡土情怀，为实施乡村振兴战略夯实人才基础。</t>
  </si>
  <si>
    <t>董马乡百千万示范村建设村容村貌治理项目</t>
  </si>
  <si>
    <t>在观音岩、瑶人寨，红石坝、小水井、转保，毛草坪，三家、竹林湾，上坝，中董听共10个百千万示范村小组，投入资金50万元实施村容村貌治理项目：
1.村庄清洁行动，开展村内残檐断壁清理拆除、沟塘、卫生死角、边坡、土墙、危险建筑物加固和拆除等治理，示范村需采购砂石、砖块、水泥等材料，实施卫生死角清理整治137处925平方米、村内残檐断壁清理拆除39处2000余平方米；部分工作需挖机、渣土车等机械，材料费和机械台班费用合计20万元。
2.进行植树、种花、种草。除本村自有苗木花草移栽之外，其余均需购入，花坛建设、围栏等配套设施投入15万元。
3.制作文明教育墙和历史民族文化上墙等建设，其中包括墙体砌筑与基面处理，绘画颜料材料费、人工费用等，投入15万元。</t>
  </si>
  <si>
    <t>项目实施后，有效推进10个百千万示范村建设，能改善西铁线沿路沿线农村环境脏、乱、差现象，给广大群众创造一个干净、整洁、有序、舒适的生活环境，进一步提升全乡整体形象，增强农户幸福感 ：
1.项目的建成惠及10个村576户2342人；其中脱贫户及三类监测对象78户345人。
2.项目建成有利于改善和提升农村基础设施，方便群众生产生活。
3.项目建成有利于改善董马乡整体村庄风貌。</t>
  </si>
  <si>
    <t>鸡街乡百千万示范村建设村容村貌治理项目</t>
  </si>
  <si>
    <t>在龙老、者木、星星村、仙人洞、纸厂、新鸡街共6个6个村小组，投入资金50万元实施村容村貌提升建设项目：1、村容村貌提升建设：房屋风貌改造提升17505.9平方米；2、垃圾亭改造提升4个。</t>
  </si>
  <si>
    <t>完成6个村小组村容村貌提升建设、实现6个小组村容村貌规范化，项目建成后惠及5个村313户、1192人。</t>
  </si>
  <si>
    <t>其他短板</t>
  </si>
  <si>
    <t>西畴县木兰社区铸牢中华民族共同体意识
示范社区创建项目</t>
  </si>
  <si>
    <t>1.用于木兰社区阵地建设，投资20万元；
2.木兰社区铸牢中华民族共同体意识主题打造、展板标语制作等，投资5万元。</t>
  </si>
  <si>
    <t>西洒镇木兰社区</t>
  </si>
  <si>
    <t>民宗局（西洒镇）</t>
  </si>
  <si>
    <t>项目实施后，一是有效解决了社区无办公场所问题，使社区各项工作更上一个台阶；二是通过实施铸牢中华民族共同体意识示范社区创建，各民族人口流动融居更加顺畅，互嵌式社会结构和社区环境基本建立，各民族交往交流交融的广度和深度显著提升，逐步实现各民族在空间、经济、文化、社会和心理等方面的全方位嵌入，休戚与共、荣辱与共、生死与共、命运与共的共同体理念更加牢固，各民族扎根边疆，心向中央。</t>
  </si>
  <si>
    <t>西畴县新民社区铸牢中华民族共同体意识
示范社区创建项目</t>
  </si>
  <si>
    <t>1.用于新民社区阵地建设，投资20万元；
2.新民社区铸牢中华民族共同体意识主题打造、展板标语制作等，投资5万元。</t>
  </si>
  <si>
    <t>西洒镇新民社区</t>
  </si>
  <si>
    <t>西畴县易地扶贫搬迁贴息</t>
  </si>
  <si>
    <t>用于易地搬迁地方政府债券贴息补助</t>
  </si>
  <si>
    <t>西畴县</t>
  </si>
  <si>
    <t>发改局</t>
  </si>
  <si>
    <t>有利于减少减府还款压力、轻政财政负担。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</si>
</sst>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35">
    <font>
      <sz val="12"/>
      <name val="宋体"/>
      <family val="0"/>
    </font>
    <font>
      <sz val="11"/>
      <name val="宋体"/>
      <family val="0"/>
    </font>
    <font>
      <sz val="8"/>
      <name val="宋体"/>
      <family val="0"/>
    </font>
    <font>
      <sz val="10"/>
      <name val="宋体"/>
      <family val="0"/>
    </font>
    <font>
      <sz val="10"/>
      <color indexed="10"/>
      <name val="宋体"/>
      <family val="0"/>
    </font>
    <font>
      <sz val="12"/>
      <color indexed="10"/>
      <name val="宋体"/>
      <family val="0"/>
    </font>
    <font>
      <b/>
      <sz val="12"/>
      <name val="宋体"/>
      <family val="0"/>
    </font>
    <font>
      <b/>
      <sz val="16"/>
      <name val="方正小标宋简体"/>
      <family val="4"/>
    </font>
    <font>
      <b/>
      <sz val="12"/>
      <name val="方正仿宋_GBK"/>
      <family val="4"/>
    </font>
    <font>
      <b/>
      <sz val="10"/>
      <name val="方正仿宋_GBK"/>
      <family val="4"/>
    </font>
    <font>
      <sz val="10"/>
      <name val="方正仿宋_GBK"/>
      <family val="4"/>
    </font>
    <font>
      <sz val="11"/>
      <name val="方正仿宋_GBK"/>
      <family val="4"/>
    </font>
    <font>
      <sz val="9"/>
      <name val="方正仿宋_GBK"/>
      <family val="4"/>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0"/>
      <name val="Arial"/>
      <family val="2"/>
    </font>
    <font>
      <sz val="11"/>
      <color indexed="19"/>
      <name val="宋体"/>
      <family val="0"/>
    </font>
    <font>
      <sz val="10"/>
      <color rgb="FFFF0000"/>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top style="thin"/>
      <bottom style="thin"/>
    </border>
    <border>
      <left/>
      <right style="thin"/>
      <top style="thin"/>
      <bottom/>
    </border>
    <border>
      <left style="thin"/>
      <right style="thin"/>
      <top style="thin"/>
      <bottom/>
    </border>
    <border>
      <left style="thin"/>
      <right/>
      <top style="thin"/>
      <bottom/>
    </border>
    <border>
      <left style="thin"/>
      <right style="thin"/>
      <top/>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0" borderId="0">
      <alignment vertical="center"/>
      <protection/>
    </xf>
    <xf numFmtId="0" fontId="22" fillId="6" borderId="2" applyNumberFormat="0" applyFont="0" applyAlignment="0" applyProtection="0"/>
    <xf numFmtId="0" fontId="26" fillId="3"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2" fillId="0" borderId="0" applyProtection="0">
      <alignment vertical="center"/>
    </xf>
    <xf numFmtId="0" fontId="21" fillId="0" borderId="0" applyNumberFormat="0" applyFill="0" applyBorder="0" applyAlignment="0" applyProtection="0"/>
    <xf numFmtId="0" fontId="30" fillId="0" borderId="0" applyNumberFormat="0" applyFill="0" applyBorder="0" applyAlignment="0" applyProtection="0"/>
    <xf numFmtId="0" fontId="19" fillId="0" borderId="3" applyNumberFormat="0" applyFill="0" applyAlignment="0" applyProtection="0"/>
    <xf numFmtId="0" fontId="25" fillId="0" borderId="3" applyNumberFormat="0" applyFill="0" applyAlignment="0" applyProtection="0"/>
    <xf numFmtId="0" fontId="26" fillId="7" borderId="0" applyNumberFormat="0" applyBorder="0" applyAlignment="0" applyProtection="0"/>
    <xf numFmtId="0" fontId="15" fillId="0" borderId="4" applyNumberFormat="0" applyFill="0" applyAlignment="0" applyProtection="0"/>
    <xf numFmtId="0" fontId="26" fillId="3" borderId="0" applyNumberFormat="0" applyBorder="0" applyAlignment="0" applyProtection="0"/>
    <xf numFmtId="0" fontId="13" fillId="2" borderId="5" applyNumberFormat="0" applyAlignment="0" applyProtection="0"/>
    <xf numFmtId="0" fontId="20" fillId="2" borderId="1" applyNumberFormat="0" applyAlignment="0" applyProtection="0"/>
    <xf numFmtId="0" fontId="29" fillId="8" borderId="6" applyNumberFormat="0" applyAlignment="0" applyProtection="0"/>
    <xf numFmtId="0" fontId="22" fillId="9" borderId="0" applyNumberFormat="0" applyBorder="0" applyAlignment="0" applyProtection="0"/>
    <xf numFmtId="0" fontId="26" fillId="10" borderId="0" applyNumberFormat="0" applyBorder="0" applyAlignment="0" applyProtection="0"/>
    <xf numFmtId="0" fontId="18" fillId="0" borderId="7" applyNumberFormat="0" applyFill="0" applyAlignment="0" applyProtection="0"/>
    <xf numFmtId="0" fontId="24" fillId="0" borderId="8" applyNumberFormat="0" applyFill="0" applyAlignment="0" applyProtection="0"/>
    <xf numFmtId="0" fontId="27" fillId="9" borderId="0" applyNumberFormat="0" applyBorder="0" applyAlignment="0" applyProtection="0"/>
    <xf numFmtId="0" fontId="32" fillId="11" borderId="0" applyNumberFormat="0" applyBorder="0" applyAlignment="0" applyProtection="0"/>
    <xf numFmtId="0" fontId="22" fillId="12"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6" fillId="8" borderId="0" applyNumberFormat="0" applyBorder="0" applyAlignment="0" applyProtection="0"/>
    <xf numFmtId="0" fontId="22" fillId="0" borderId="0" applyProtection="0">
      <alignment vertical="center"/>
    </xf>
    <xf numFmtId="0" fontId="26" fillId="15" borderId="0" applyNumberFormat="0" applyBorder="0" applyAlignment="0" applyProtection="0"/>
    <xf numFmtId="0" fontId="22" fillId="6" borderId="0" applyNumberFormat="0" applyBorder="0" applyAlignment="0" applyProtection="0"/>
    <xf numFmtId="0" fontId="22" fillId="11" borderId="0" applyNumberFormat="0" applyBorder="0" applyAlignment="0" applyProtection="0"/>
    <xf numFmtId="0" fontId="26" fillId="16" borderId="0" applyNumberFormat="0" applyBorder="0" applyAlignment="0" applyProtection="0"/>
    <xf numFmtId="0" fontId="0" fillId="0" borderId="0">
      <alignment vertical="center"/>
      <protection/>
    </xf>
    <xf numFmtId="0" fontId="22" fillId="1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2" fillId="4" borderId="0" applyNumberFormat="0" applyBorder="0" applyAlignment="0" applyProtection="0"/>
    <xf numFmtId="0" fontId="26" fillId="4" borderId="0" applyNumberFormat="0" applyBorder="0" applyAlignment="0" applyProtection="0"/>
    <xf numFmtId="0" fontId="0" fillId="0" borderId="0">
      <alignment vertical="center"/>
      <protection/>
    </xf>
    <xf numFmtId="0" fontId="31" fillId="0" borderId="0">
      <alignment/>
      <protection/>
    </xf>
  </cellStyleXfs>
  <cellXfs count="53">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vertical="center"/>
    </xf>
    <xf numFmtId="0" fontId="33" fillId="0" borderId="0" xfId="0" applyFont="1" applyFill="1" applyAlignment="1">
      <alignment vertical="center"/>
    </xf>
    <xf numFmtId="0" fontId="3" fillId="0" borderId="0" xfId="0" applyFont="1" applyFill="1" applyAlignment="1">
      <alignment horizontal="center" vertical="center"/>
    </xf>
    <xf numFmtId="0" fontId="34"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34" fillId="0" borderId="0" xfId="0" applyFont="1" applyFill="1" applyAlignment="1">
      <alignment vertical="center"/>
    </xf>
    <xf numFmtId="0" fontId="6" fillId="0" borderId="0" xfId="0" applyFont="1" applyFill="1" applyAlignment="1">
      <alignment vertical="center"/>
    </xf>
    <xf numFmtId="0" fontId="0" fillId="0" borderId="0" xfId="0" applyFont="1" applyFill="1" applyAlignment="1">
      <alignment horizontal="center" vertical="center"/>
    </xf>
    <xf numFmtId="0" fontId="7" fillId="0" borderId="0" xfId="0" applyFont="1" applyFill="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9" xfId="0"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9"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10" fillId="0" borderId="9" xfId="0" applyFont="1" applyFill="1" applyBorder="1" applyAlignment="1" applyProtection="1">
      <alignment horizontal="justify" vertical="center" wrapText="1"/>
      <protection locked="0"/>
    </xf>
    <xf numFmtId="0" fontId="10" fillId="0" borderId="9" xfId="0" applyFont="1" applyFill="1" applyBorder="1" applyAlignment="1">
      <alignment horizontal="center" vertical="center" wrapText="1"/>
    </xf>
    <xf numFmtId="0" fontId="10" fillId="0" borderId="9" xfId="0" applyFont="1" applyFill="1" applyBorder="1" applyAlignment="1">
      <alignment horizontal="justify" vertical="center" wrapText="1"/>
    </xf>
    <xf numFmtId="0" fontId="10" fillId="0" borderId="9" xfId="0" applyFont="1" applyFill="1" applyBorder="1" applyAlignment="1" applyProtection="1">
      <alignment horizontal="justify" vertical="center" wrapText="1"/>
      <protection locked="0"/>
    </xf>
    <xf numFmtId="0" fontId="10" fillId="0" borderId="9" xfId="0" applyFont="1" applyFill="1" applyBorder="1" applyAlignment="1">
      <alignment horizontal="left" vertical="center" wrapText="1"/>
    </xf>
    <xf numFmtId="177" fontId="10" fillId="0" borderId="9" xfId="0" applyNumberFormat="1" applyFont="1" applyFill="1" applyBorder="1" applyAlignment="1">
      <alignment horizontal="left" vertical="center" wrapText="1"/>
    </xf>
    <xf numFmtId="0" fontId="10" fillId="0" borderId="9" xfId="0" applyFont="1" applyFill="1" applyBorder="1" applyAlignment="1">
      <alignment horizontal="left" vertical="center" wrapText="1" shrinkToFit="1"/>
    </xf>
    <xf numFmtId="177" fontId="10" fillId="0" borderId="9" xfId="0" applyNumberFormat="1" applyFont="1" applyFill="1" applyBorder="1" applyAlignment="1">
      <alignment horizontal="center" vertical="center" wrapText="1"/>
    </xf>
    <xf numFmtId="0" fontId="10"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57" fontId="10" fillId="0" borderId="9" xfId="0" applyNumberFormat="1" applyFont="1" applyFill="1" applyBorder="1" applyAlignment="1">
      <alignment horizontal="center" vertical="center" wrapText="1"/>
    </xf>
    <xf numFmtId="57" fontId="2" fillId="0" borderId="9" xfId="0" applyNumberFormat="1" applyFont="1" applyFill="1" applyBorder="1" applyAlignment="1">
      <alignment horizontal="justify" vertical="center" wrapText="1"/>
    </xf>
    <xf numFmtId="57" fontId="10" fillId="0" borderId="9" xfId="0" applyNumberFormat="1" applyFont="1" applyFill="1" applyBorder="1" applyAlignment="1">
      <alignment horizontal="justify" vertical="center" wrapText="1"/>
    </xf>
    <xf numFmtId="57" fontId="2" fillId="0" borderId="9" xfId="0" applyNumberFormat="1" applyFont="1" applyFill="1" applyBorder="1" applyAlignment="1">
      <alignment horizontal="justify" vertical="center" wrapText="1"/>
    </xf>
    <xf numFmtId="57" fontId="10" fillId="0" borderId="9" xfId="0" applyNumberFormat="1" applyFont="1" applyFill="1" applyBorder="1" applyAlignment="1">
      <alignment horizontal="justify" vertical="center" wrapText="1"/>
    </xf>
    <xf numFmtId="57" fontId="11" fillId="0" borderId="9" xfId="0" applyNumberFormat="1" applyFont="1" applyFill="1" applyBorder="1" applyAlignment="1">
      <alignment horizontal="justify" vertical="center" wrapText="1"/>
    </xf>
    <xf numFmtId="57" fontId="10" fillId="0" borderId="9" xfId="0" applyNumberFormat="1" applyFont="1" applyFill="1" applyBorder="1" applyAlignment="1">
      <alignment horizontal="center" vertical="center" wrapText="1"/>
    </xf>
    <xf numFmtId="57" fontId="10" fillId="0" borderId="9" xfId="0" applyNumberFormat="1" applyFont="1" applyFill="1" applyBorder="1" applyAlignment="1">
      <alignment horizontal="left" vertical="center" wrapText="1"/>
    </xf>
    <xf numFmtId="57" fontId="10" fillId="0" borderId="9" xfId="0" applyNumberFormat="1" applyFont="1" applyFill="1" applyBorder="1" applyAlignment="1">
      <alignment vertical="center" wrapText="1"/>
    </xf>
    <xf numFmtId="57" fontId="10" fillId="0" borderId="9" xfId="0" applyNumberFormat="1" applyFont="1" applyFill="1" applyBorder="1" applyAlignment="1">
      <alignment vertical="center" wrapText="1"/>
    </xf>
    <xf numFmtId="57" fontId="11" fillId="0" borderId="9" xfId="0" applyNumberFormat="1" applyFont="1" applyFill="1" applyBorder="1" applyAlignment="1">
      <alignment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9" xfId="0" applyFont="1" applyFill="1" applyBorder="1" applyAlignment="1" applyProtection="1">
      <alignment horizontal="center" vertical="center" wrapText="1"/>
      <protection locked="0"/>
    </xf>
    <xf numFmtId="0" fontId="12" fillId="0" borderId="9" xfId="0" applyFont="1" applyFill="1" applyBorder="1" applyAlignment="1">
      <alignment horizontal="center" vertical="center" wrapText="1"/>
    </xf>
    <xf numFmtId="0" fontId="10" fillId="0" borderId="9" xfId="0" applyFont="1" applyFill="1" applyBorder="1" applyAlignment="1" applyProtection="1">
      <alignment horizontal="left" vertical="center" wrapText="1"/>
      <protection locked="0"/>
    </xf>
    <xf numFmtId="0" fontId="10" fillId="0" borderId="9" xfId="0" applyFont="1" applyFill="1" applyBorder="1" applyAlignment="1">
      <alignment horizontal="left" vertical="center" wrapText="1"/>
    </xf>
    <xf numFmtId="0" fontId="3" fillId="0" borderId="9" xfId="0" applyFont="1" applyFill="1" applyBorder="1" applyAlignment="1">
      <alignmen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12"/>
  <sheetViews>
    <sheetView tabSelected="1" zoomScaleSheetLayoutView="100" workbookViewId="0" topLeftCell="A1">
      <pane xSplit="2" ySplit="4" topLeftCell="C104" activePane="bottomRight" state="frozen"/>
      <selection pane="bottomRight" activeCell="A6" sqref="A6:IV6"/>
    </sheetView>
  </sheetViews>
  <sheetFormatPr defaultColWidth="9.00390625" defaultRowHeight="14.25"/>
  <cols>
    <col min="1" max="1" width="4.375" style="10" customWidth="1"/>
    <col min="2" max="2" width="12.625" style="8" customWidth="1"/>
    <col min="3" max="3" width="49.75390625" style="8" customWidth="1"/>
    <col min="4" max="4" width="11.75390625" style="11" customWidth="1"/>
    <col min="5" max="5" width="8.25390625" style="11" customWidth="1"/>
    <col min="6" max="6" width="13.625" style="8" customWidth="1"/>
    <col min="7" max="7" width="13.75390625" style="8" customWidth="1"/>
    <col min="8" max="8" width="6.75390625" style="8" customWidth="1"/>
    <col min="9" max="9" width="6.875" style="8" customWidth="1"/>
    <col min="10" max="10" width="8.125" style="8" customWidth="1"/>
    <col min="11" max="11" width="38.125" style="8" customWidth="1"/>
    <col min="12" max="12" width="4.375" style="8" customWidth="1"/>
    <col min="13" max="16384" width="9.00390625" style="8" customWidth="1"/>
  </cols>
  <sheetData>
    <row r="1" spans="1:12" s="1" customFormat="1" ht="30.75" customHeight="1">
      <c r="A1" s="12" t="s">
        <v>0</v>
      </c>
      <c r="B1" s="12"/>
      <c r="C1" s="12"/>
      <c r="D1" s="12"/>
      <c r="E1" s="12"/>
      <c r="F1" s="12"/>
      <c r="G1" s="12"/>
      <c r="H1" s="12"/>
      <c r="I1" s="12"/>
      <c r="J1" s="12"/>
      <c r="K1" s="12"/>
      <c r="L1" s="12"/>
    </row>
    <row r="2" spans="1:12" s="2" customFormat="1" ht="24.75" customHeight="1">
      <c r="A2" s="13" t="s">
        <v>1</v>
      </c>
      <c r="B2" s="13" t="s">
        <v>2</v>
      </c>
      <c r="C2" s="13" t="s">
        <v>3</v>
      </c>
      <c r="D2" s="13" t="s">
        <v>4</v>
      </c>
      <c r="E2" s="13" t="s">
        <v>5</v>
      </c>
      <c r="F2" s="14" t="s">
        <v>6</v>
      </c>
      <c r="G2" s="14"/>
      <c r="H2" s="14"/>
      <c r="I2" s="14"/>
      <c r="J2" s="31" t="s">
        <v>7</v>
      </c>
      <c r="K2" s="32" t="s">
        <v>8</v>
      </c>
      <c r="L2" s="32" t="s">
        <v>9</v>
      </c>
    </row>
    <row r="3" spans="1:12" s="2" customFormat="1" ht="60.75" customHeight="1">
      <c r="A3" s="13"/>
      <c r="B3" s="13"/>
      <c r="C3" s="13"/>
      <c r="D3" s="13"/>
      <c r="E3" s="13"/>
      <c r="F3" s="15" t="s">
        <v>10</v>
      </c>
      <c r="G3" s="15" t="s">
        <v>11</v>
      </c>
      <c r="H3" s="16" t="s">
        <v>12</v>
      </c>
      <c r="I3" s="33" t="s">
        <v>13</v>
      </c>
      <c r="J3" s="31"/>
      <c r="K3" s="34"/>
      <c r="L3" s="34"/>
    </row>
    <row r="4" spans="1:12" s="2" customFormat="1" ht="46.5" customHeight="1">
      <c r="A4" s="17"/>
      <c r="B4" s="17" t="s">
        <v>14</v>
      </c>
      <c r="C4" s="18">
        <f>(G5+F69)/G4*100</f>
        <v>62.77916624358496</v>
      </c>
      <c r="D4" s="17">
        <f>D5+D67+D80</f>
        <v>76</v>
      </c>
      <c r="E4" s="19"/>
      <c r="F4" s="17">
        <f>F5+F67+F80</f>
        <v>12424.41271</v>
      </c>
      <c r="G4" s="17">
        <f>G5+G67+G80</f>
        <v>12424.41271</v>
      </c>
      <c r="H4" s="17"/>
      <c r="I4" s="17"/>
      <c r="J4" s="35"/>
      <c r="K4" s="18"/>
      <c r="L4" s="18"/>
    </row>
    <row r="5" spans="1:12" s="2" customFormat="1" ht="31.5" customHeight="1">
      <c r="A5" s="17" t="s">
        <v>15</v>
      </c>
      <c r="B5" s="20" t="s">
        <v>16</v>
      </c>
      <c r="C5" s="19"/>
      <c r="D5" s="17">
        <v>61</v>
      </c>
      <c r="E5" s="19"/>
      <c r="F5" s="17">
        <f>SUM(G5:I5)</f>
        <v>7799.94271</v>
      </c>
      <c r="G5" s="17">
        <f>SUM(G6:G66)</f>
        <v>7799.94271</v>
      </c>
      <c r="H5" s="17"/>
      <c r="I5" s="17"/>
      <c r="J5" s="35"/>
      <c r="K5" s="35"/>
      <c r="L5" s="35"/>
    </row>
    <row r="6" spans="1:12" s="2" customFormat="1" ht="84" customHeight="1">
      <c r="A6" s="19">
        <v>1</v>
      </c>
      <c r="B6" s="21" t="s">
        <v>17</v>
      </c>
      <c r="C6" s="21" t="s">
        <v>18</v>
      </c>
      <c r="D6" s="19" t="s">
        <v>19</v>
      </c>
      <c r="E6" s="19">
        <v>2023</v>
      </c>
      <c r="F6" s="19">
        <f>SUM(G6:I6)</f>
        <v>473.42271</v>
      </c>
      <c r="G6" s="19">
        <v>473.42271</v>
      </c>
      <c r="H6" s="19"/>
      <c r="I6" s="19"/>
      <c r="J6" s="36" t="s">
        <v>20</v>
      </c>
      <c r="K6" s="37" t="s">
        <v>21</v>
      </c>
      <c r="L6" s="37"/>
    </row>
    <row r="7" spans="1:12" s="2" customFormat="1" ht="100.5" customHeight="1">
      <c r="A7" s="19">
        <v>2</v>
      </c>
      <c r="B7" s="21" t="s">
        <v>22</v>
      </c>
      <c r="C7" s="22" t="s">
        <v>23</v>
      </c>
      <c r="D7" s="19" t="s">
        <v>24</v>
      </c>
      <c r="E7" s="19">
        <v>2023</v>
      </c>
      <c r="F7" s="19">
        <f>SUM(G7:I7)</f>
        <v>256.36</v>
      </c>
      <c r="G7" s="19">
        <v>256.36</v>
      </c>
      <c r="H7" s="19"/>
      <c r="I7" s="19"/>
      <c r="J7" s="36" t="s">
        <v>20</v>
      </c>
      <c r="K7" s="21" t="s">
        <v>25</v>
      </c>
      <c r="L7" s="21"/>
    </row>
    <row r="8" spans="1:12" s="2" customFormat="1" ht="100.5" customHeight="1">
      <c r="A8" s="19">
        <v>3</v>
      </c>
      <c r="B8" s="21" t="s">
        <v>26</v>
      </c>
      <c r="C8" s="22" t="s">
        <v>27</v>
      </c>
      <c r="D8" s="19" t="s">
        <v>28</v>
      </c>
      <c r="E8" s="19">
        <v>2023</v>
      </c>
      <c r="F8" s="19">
        <v>60</v>
      </c>
      <c r="G8" s="19">
        <v>60</v>
      </c>
      <c r="H8" s="19"/>
      <c r="I8" s="19"/>
      <c r="J8" s="36" t="s">
        <v>20</v>
      </c>
      <c r="K8" s="21" t="s">
        <v>29</v>
      </c>
      <c r="L8" s="21"/>
    </row>
    <row r="9" spans="1:12" s="2" customFormat="1" ht="78" customHeight="1">
      <c r="A9" s="19">
        <v>4</v>
      </c>
      <c r="B9" s="21" t="s">
        <v>30</v>
      </c>
      <c r="C9" s="22" t="s">
        <v>31</v>
      </c>
      <c r="D9" s="19" t="s">
        <v>32</v>
      </c>
      <c r="E9" s="19">
        <v>2023</v>
      </c>
      <c r="F9" s="19">
        <f aca="true" t="shared" si="0" ref="F8:F27">SUM(G9:I9)</f>
        <v>154.9</v>
      </c>
      <c r="G9" s="19">
        <v>154.9</v>
      </c>
      <c r="H9" s="19"/>
      <c r="I9" s="19"/>
      <c r="J9" s="36" t="s">
        <v>20</v>
      </c>
      <c r="K9" s="21" t="s">
        <v>33</v>
      </c>
      <c r="L9" s="21"/>
    </row>
    <row r="10" spans="1:12" s="2" customFormat="1" ht="78" customHeight="1">
      <c r="A10" s="19">
        <v>5</v>
      </c>
      <c r="B10" s="21" t="s">
        <v>34</v>
      </c>
      <c r="C10" s="22" t="s">
        <v>35</v>
      </c>
      <c r="D10" s="19" t="s">
        <v>36</v>
      </c>
      <c r="E10" s="19">
        <v>2023</v>
      </c>
      <c r="F10" s="19">
        <f t="shared" si="0"/>
        <v>80</v>
      </c>
      <c r="G10" s="19">
        <v>80</v>
      </c>
      <c r="H10" s="19"/>
      <c r="I10" s="19"/>
      <c r="J10" s="36" t="s">
        <v>20</v>
      </c>
      <c r="K10" s="37" t="s">
        <v>37</v>
      </c>
      <c r="L10" s="37"/>
    </row>
    <row r="11" spans="1:12" s="3" customFormat="1" ht="246" customHeight="1">
      <c r="A11" s="23">
        <v>6</v>
      </c>
      <c r="B11" s="24" t="s">
        <v>38</v>
      </c>
      <c r="C11" s="25" t="s">
        <v>39</v>
      </c>
      <c r="D11" s="23" t="s">
        <v>40</v>
      </c>
      <c r="E11" s="23">
        <v>2023</v>
      </c>
      <c r="F11" s="23">
        <v>180</v>
      </c>
      <c r="G11" s="23">
        <v>180</v>
      </c>
      <c r="H11" s="23"/>
      <c r="I11" s="23"/>
      <c r="J11" s="38" t="s">
        <v>20</v>
      </c>
      <c r="K11" s="24" t="s">
        <v>41</v>
      </c>
      <c r="L11" s="24"/>
    </row>
    <row r="12" spans="1:12" s="2" customFormat="1" ht="99" customHeight="1">
      <c r="A12" s="19">
        <v>7</v>
      </c>
      <c r="B12" s="21" t="s">
        <v>42</v>
      </c>
      <c r="C12" s="22" t="s">
        <v>43</v>
      </c>
      <c r="D12" s="19" t="s">
        <v>28</v>
      </c>
      <c r="E12" s="19">
        <v>2023</v>
      </c>
      <c r="F12" s="19">
        <f t="shared" si="0"/>
        <v>45</v>
      </c>
      <c r="G12" s="19">
        <v>45</v>
      </c>
      <c r="H12" s="19"/>
      <c r="I12" s="19"/>
      <c r="J12" s="36" t="s">
        <v>20</v>
      </c>
      <c r="K12" s="37" t="s">
        <v>44</v>
      </c>
      <c r="L12" s="37"/>
    </row>
    <row r="13" spans="1:12" s="2" customFormat="1" ht="99" customHeight="1">
      <c r="A13" s="19">
        <v>8</v>
      </c>
      <c r="B13" s="21" t="s">
        <v>45</v>
      </c>
      <c r="C13" s="22" t="s">
        <v>46</v>
      </c>
      <c r="D13" s="19" t="s">
        <v>28</v>
      </c>
      <c r="E13" s="19">
        <v>2023</v>
      </c>
      <c r="F13" s="19">
        <f t="shared" si="0"/>
        <v>90</v>
      </c>
      <c r="G13" s="19">
        <v>90</v>
      </c>
      <c r="H13" s="19"/>
      <c r="I13" s="19"/>
      <c r="J13" s="36" t="s">
        <v>20</v>
      </c>
      <c r="K13" s="37" t="s">
        <v>47</v>
      </c>
      <c r="L13" s="37"/>
    </row>
    <row r="14" spans="1:12" s="2" customFormat="1" ht="96.75" customHeight="1">
      <c r="A14" s="19">
        <v>9</v>
      </c>
      <c r="B14" s="21" t="s">
        <v>48</v>
      </c>
      <c r="C14" s="22" t="s">
        <v>49</v>
      </c>
      <c r="D14" s="19" t="s">
        <v>28</v>
      </c>
      <c r="E14" s="19">
        <v>2023</v>
      </c>
      <c r="F14" s="19">
        <f t="shared" si="0"/>
        <v>200</v>
      </c>
      <c r="G14" s="19">
        <v>200</v>
      </c>
      <c r="H14" s="19"/>
      <c r="I14" s="19"/>
      <c r="J14" s="36" t="s">
        <v>20</v>
      </c>
      <c r="K14" s="37" t="s">
        <v>50</v>
      </c>
      <c r="L14" s="37"/>
    </row>
    <row r="15" spans="1:12" s="2" customFormat="1" ht="76.5">
      <c r="A15" s="19">
        <v>10</v>
      </c>
      <c r="B15" s="21" t="s">
        <v>51</v>
      </c>
      <c r="C15" s="22" t="s">
        <v>52</v>
      </c>
      <c r="D15" s="19" t="s">
        <v>28</v>
      </c>
      <c r="E15" s="19">
        <v>2023</v>
      </c>
      <c r="F15" s="19">
        <f t="shared" si="0"/>
        <v>100</v>
      </c>
      <c r="G15" s="19">
        <v>100</v>
      </c>
      <c r="H15" s="19"/>
      <c r="I15" s="19"/>
      <c r="J15" s="36" t="s">
        <v>20</v>
      </c>
      <c r="K15" s="37" t="s">
        <v>53</v>
      </c>
      <c r="L15" s="37"/>
    </row>
    <row r="16" spans="1:12" s="2" customFormat="1" ht="127.5" customHeight="1">
      <c r="A16" s="19">
        <v>11</v>
      </c>
      <c r="B16" s="21" t="s">
        <v>54</v>
      </c>
      <c r="C16" s="22" t="s">
        <v>55</v>
      </c>
      <c r="D16" s="19" t="s">
        <v>56</v>
      </c>
      <c r="E16" s="19">
        <v>2023</v>
      </c>
      <c r="F16" s="19">
        <f t="shared" si="0"/>
        <v>150</v>
      </c>
      <c r="G16" s="19">
        <v>150</v>
      </c>
      <c r="H16" s="19"/>
      <c r="I16" s="19"/>
      <c r="J16" s="19" t="s">
        <v>57</v>
      </c>
      <c r="K16" s="37" t="s">
        <v>58</v>
      </c>
      <c r="L16" s="37"/>
    </row>
    <row r="17" spans="1:12" s="2" customFormat="1" ht="114.75" customHeight="1">
      <c r="A17" s="19">
        <v>12</v>
      </c>
      <c r="B17" s="21" t="s">
        <v>59</v>
      </c>
      <c r="C17" s="22" t="s">
        <v>60</v>
      </c>
      <c r="D17" s="19" t="s">
        <v>61</v>
      </c>
      <c r="E17" s="19">
        <v>2023</v>
      </c>
      <c r="F17" s="19">
        <f t="shared" si="0"/>
        <v>150</v>
      </c>
      <c r="G17" s="19">
        <v>150</v>
      </c>
      <c r="H17" s="19"/>
      <c r="I17" s="19"/>
      <c r="J17" s="19" t="s">
        <v>57</v>
      </c>
      <c r="K17" s="37" t="s">
        <v>62</v>
      </c>
      <c r="L17" s="37"/>
    </row>
    <row r="18" spans="1:12" s="2" customFormat="1" ht="81" customHeight="1">
      <c r="A18" s="19">
        <v>13</v>
      </c>
      <c r="B18" s="21" t="s">
        <v>63</v>
      </c>
      <c r="C18" s="22" t="s">
        <v>64</v>
      </c>
      <c r="D18" s="19" t="s">
        <v>65</v>
      </c>
      <c r="E18" s="19">
        <v>2023</v>
      </c>
      <c r="F18" s="19">
        <f t="shared" si="0"/>
        <v>500</v>
      </c>
      <c r="G18" s="19">
        <v>500</v>
      </c>
      <c r="H18" s="19"/>
      <c r="I18" s="19"/>
      <c r="J18" s="19" t="s">
        <v>57</v>
      </c>
      <c r="K18" s="37" t="s">
        <v>66</v>
      </c>
      <c r="L18" s="37"/>
    </row>
    <row r="19" spans="1:12" s="2" customFormat="1" ht="66.75" customHeight="1">
      <c r="A19" s="19">
        <v>14</v>
      </c>
      <c r="B19" s="21" t="s">
        <v>67</v>
      </c>
      <c r="C19" s="22" t="s">
        <v>68</v>
      </c>
      <c r="D19" s="19" t="s">
        <v>69</v>
      </c>
      <c r="E19" s="19">
        <v>2023</v>
      </c>
      <c r="F19" s="19">
        <f t="shared" si="0"/>
        <v>146</v>
      </c>
      <c r="G19" s="19">
        <v>146</v>
      </c>
      <c r="H19" s="19"/>
      <c r="I19" s="19"/>
      <c r="J19" s="35" t="s">
        <v>70</v>
      </c>
      <c r="K19" s="37" t="s">
        <v>71</v>
      </c>
      <c r="L19" s="37"/>
    </row>
    <row r="20" spans="1:12" s="2" customFormat="1" ht="84" customHeight="1">
      <c r="A20" s="19">
        <v>15</v>
      </c>
      <c r="B20" s="21" t="s">
        <v>72</v>
      </c>
      <c r="C20" s="22" t="s">
        <v>73</v>
      </c>
      <c r="D20" s="19" t="s">
        <v>74</v>
      </c>
      <c r="E20" s="19">
        <v>2023</v>
      </c>
      <c r="F20" s="19">
        <f t="shared" si="0"/>
        <v>95.56</v>
      </c>
      <c r="G20" s="19">
        <v>95.56</v>
      </c>
      <c r="H20" s="19"/>
      <c r="I20" s="19"/>
      <c r="J20" s="35" t="s">
        <v>70</v>
      </c>
      <c r="K20" s="21" t="s">
        <v>75</v>
      </c>
      <c r="L20" s="21"/>
    </row>
    <row r="21" spans="1:12" s="2" customFormat="1" ht="115.5" customHeight="1">
      <c r="A21" s="19">
        <v>16</v>
      </c>
      <c r="B21" s="21" t="s">
        <v>76</v>
      </c>
      <c r="C21" s="22" t="s">
        <v>77</v>
      </c>
      <c r="D21" s="26" t="s">
        <v>78</v>
      </c>
      <c r="E21" s="19">
        <v>2023</v>
      </c>
      <c r="F21" s="19">
        <f t="shared" si="0"/>
        <v>200</v>
      </c>
      <c r="G21" s="19">
        <v>200</v>
      </c>
      <c r="H21" s="19"/>
      <c r="I21" s="19"/>
      <c r="J21" s="35" t="s">
        <v>70</v>
      </c>
      <c r="K21" s="21" t="s">
        <v>79</v>
      </c>
      <c r="L21" s="21"/>
    </row>
    <row r="22" spans="1:12" s="2" customFormat="1" ht="117" customHeight="1">
      <c r="A22" s="19">
        <v>17</v>
      </c>
      <c r="B22" s="21" t="s">
        <v>80</v>
      </c>
      <c r="C22" s="22" t="s">
        <v>81</v>
      </c>
      <c r="D22" s="19" t="s">
        <v>82</v>
      </c>
      <c r="E22" s="19">
        <v>2023</v>
      </c>
      <c r="F22" s="19">
        <f t="shared" si="0"/>
        <v>310</v>
      </c>
      <c r="G22" s="19">
        <v>310</v>
      </c>
      <c r="H22" s="19"/>
      <c r="I22" s="19"/>
      <c r="J22" s="35" t="s">
        <v>70</v>
      </c>
      <c r="K22" s="21" t="s">
        <v>83</v>
      </c>
      <c r="L22" s="21"/>
    </row>
    <row r="23" spans="1:12" s="2" customFormat="1" ht="81.75" customHeight="1">
      <c r="A23" s="19">
        <v>18</v>
      </c>
      <c r="B23" s="21" t="s">
        <v>84</v>
      </c>
      <c r="C23" s="22" t="s">
        <v>85</v>
      </c>
      <c r="D23" s="19" t="s">
        <v>86</v>
      </c>
      <c r="E23" s="19">
        <v>2023</v>
      </c>
      <c r="F23" s="19">
        <f t="shared" si="0"/>
        <v>480</v>
      </c>
      <c r="G23" s="19">
        <v>480</v>
      </c>
      <c r="H23" s="19"/>
      <c r="I23" s="19"/>
      <c r="J23" s="19" t="s">
        <v>87</v>
      </c>
      <c r="K23" s="21" t="s">
        <v>88</v>
      </c>
      <c r="L23" s="21"/>
    </row>
    <row r="24" spans="1:12" s="2" customFormat="1" ht="153" customHeight="1">
      <c r="A24" s="19">
        <v>19</v>
      </c>
      <c r="B24" s="21" t="s">
        <v>89</v>
      </c>
      <c r="C24" s="22" t="s">
        <v>90</v>
      </c>
      <c r="D24" s="19" t="s">
        <v>91</v>
      </c>
      <c r="E24" s="19">
        <v>2023</v>
      </c>
      <c r="F24" s="19">
        <f t="shared" si="0"/>
        <v>90</v>
      </c>
      <c r="G24" s="19">
        <v>90</v>
      </c>
      <c r="H24" s="19"/>
      <c r="I24" s="19"/>
      <c r="J24" s="19" t="s">
        <v>92</v>
      </c>
      <c r="K24" s="21" t="s">
        <v>93</v>
      </c>
      <c r="L24" s="21"/>
    </row>
    <row r="25" spans="1:12" s="2" customFormat="1" ht="70.5" customHeight="1">
      <c r="A25" s="19">
        <v>20</v>
      </c>
      <c r="B25" s="21" t="s">
        <v>94</v>
      </c>
      <c r="C25" s="22" t="s">
        <v>95</v>
      </c>
      <c r="D25" s="19" t="s">
        <v>96</v>
      </c>
      <c r="E25" s="19">
        <v>2023</v>
      </c>
      <c r="F25" s="19">
        <f t="shared" si="0"/>
        <v>80</v>
      </c>
      <c r="G25" s="19">
        <v>80</v>
      </c>
      <c r="H25" s="19"/>
      <c r="I25" s="19"/>
      <c r="J25" s="19" t="s">
        <v>97</v>
      </c>
      <c r="K25" s="21" t="s">
        <v>98</v>
      </c>
      <c r="L25" s="21"/>
    </row>
    <row r="26" spans="1:12" s="2" customFormat="1" ht="90.75" customHeight="1">
      <c r="A26" s="19">
        <v>21</v>
      </c>
      <c r="B26" s="24" t="s">
        <v>99</v>
      </c>
      <c r="C26" s="25" t="s">
        <v>100</v>
      </c>
      <c r="D26" s="23" t="s">
        <v>101</v>
      </c>
      <c r="E26" s="23">
        <v>2023</v>
      </c>
      <c r="F26" s="19">
        <f t="shared" si="0"/>
        <v>50</v>
      </c>
      <c r="G26" s="23">
        <v>50</v>
      </c>
      <c r="H26" s="23"/>
      <c r="I26" s="23"/>
      <c r="J26" s="23" t="s">
        <v>102</v>
      </c>
      <c r="K26" s="39" t="s">
        <v>103</v>
      </c>
      <c r="L26" s="39"/>
    </row>
    <row r="27" spans="1:12" s="2" customFormat="1" ht="78.75" customHeight="1">
      <c r="A27" s="19">
        <v>22</v>
      </c>
      <c r="B27" s="24" t="s">
        <v>104</v>
      </c>
      <c r="C27" s="25" t="s">
        <v>105</v>
      </c>
      <c r="D27" s="23" t="s">
        <v>101</v>
      </c>
      <c r="E27" s="23">
        <v>2023</v>
      </c>
      <c r="F27" s="19">
        <f t="shared" si="0"/>
        <v>50</v>
      </c>
      <c r="G27" s="23">
        <v>50</v>
      </c>
      <c r="H27" s="23"/>
      <c r="I27" s="23"/>
      <c r="J27" s="23" t="s">
        <v>102</v>
      </c>
      <c r="K27" s="39" t="s">
        <v>106</v>
      </c>
      <c r="L27" s="39"/>
    </row>
    <row r="28" spans="1:12" s="2" customFormat="1" ht="81.75" customHeight="1">
      <c r="A28" s="19">
        <v>23</v>
      </c>
      <c r="B28" s="24" t="s">
        <v>107</v>
      </c>
      <c r="C28" s="25" t="s">
        <v>108</v>
      </c>
      <c r="D28" s="23" t="s">
        <v>101</v>
      </c>
      <c r="E28" s="23">
        <v>2023</v>
      </c>
      <c r="F28" s="19">
        <v>50</v>
      </c>
      <c r="G28" s="23">
        <v>50</v>
      </c>
      <c r="H28" s="23"/>
      <c r="I28" s="23"/>
      <c r="J28" s="23" t="s">
        <v>102</v>
      </c>
      <c r="K28" s="39" t="s">
        <v>109</v>
      </c>
      <c r="L28" s="39"/>
    </row>
    <row r="29" spans="1:12" s="2" customFormat="1" ht="96.75" customHeight="1">
      <c r="A29" s="19">
        <v>24</v>
      </c>
      <c r="B29" s="24" t="s">
        <v>110</v>
      </c>
      <c r="C29" s="25" t="s">
        <v>111</v>
      </c>
      <c r="D29" s="23" t="s">
        <v>65</v>
      </c>
      <c r="E29" s="19">
        <v>2023</v>
      </c>
      <c r="F29" s="19">
        <f aca="true" t="shared" si="1" ref="F29:F34">SUM(G29:I29)</f>
        <v>100</v>
      </c>
      <c r="G29" s="23">
        <v>100</v>
      </c>
      <c r="H29" s="23"/>
      <c r="I29" s="23"/>
      <c r="J29" s="23" t="s">
        <v>112</v>
      </c>
      <c r="K29" s="40" t="s">
        <v>113</v>
      </c>
      <c r="L29" s="40"/>
    </row>
    <row r="30" spans="1:12" s="2" customFormat="1" ht="51.75" customHeight="1">
      <c r="A30" s="19">
        <v>25</v>
      </c>
      <c r="B30" s="24" t="s">
        <v>114</v>
      </c>
      <c r="C30" s="25" t="s">
        <v>115</v>
      </c>
      <c r="D30" s="23" t="s">
        <v>65</v>
      </c>
      <c r="E30" s="19">
        <v>2023</v>
      </c>
      <c r="F30" s="19">
        <f t="shared" si="1"/>
        <v>104.5</v>
      </c>
      <c r="G30" s="23">
        <v>104.5</v>
      </c>
      <c r="H30" s="23"/>
      <c r="I30" s="23"/>
      <c r="J30" s="23" t="s">
        <v>112</v>
      </c>
      <c r="K30" s="39" t="s">
        <v>116</v>
      </c>
      <c r="L30" s="39"/>
    </row>
    <row r="31" spans="1:12" s="2" customFormat="1" ht="45" customHeight="1">
      <c r="A31" s="19">
        <v>26</v>
      </c>
      <c r="B31" s="24" t="s">
        <v>117</v>
      </c>
      <c r="C31" s="25" t="s">
        <v>118</v>
      </c>
      <c r="D31" s="23" t="s">
        <v>65</v>
      </c>
      <c r="E31" s="19">
        <v>2023</v>
      </c>
      <c r="F31" s="19">
        <f t="shared" si="1"/>
        <v>30</v>
      </c>
      <c r="G31" s="23">
        <v>30</v>
      </c>
      <c r="H31" s="23"/>
      <c r="I31" s="23"/>
      <c r="J31" s="23" t="s">
        <v>112</v>
      </c>
      <c r="K31" s="39" t="s">
        <v>119</v>
      </c>
      <c r="L31" s="39"/>
    </row>
    <row r="32" spans="1:12" s="2" customFormat="1" ht="60" customHeight="1">
      <c r="A32" s="19">
        <v>27</v>
      </c>
      <c r="B32" s="24" t="s">
        <v>120</v>
      </c>
      <c r="C32" s="25" t="s">
        <v>121</v>
      </c>
      <c r="D32" s="23" t="s">
        <v>65</v>
      </c>
      <c r="E32" s="19">
        <v>2023</v>
      </c>
      <c r="F32" s="19">
        <f t="shared" si="1"/>
        <v>6.4</v>
      </c>
      <c r="G32" s="23">
        <v>6.4</v>
      </c>
      <c r="H32" s="23"/>
      <c r="I32" s="23"/>
      <c r="J32" s="23" t="s">
        <v>112</v>
      </c>
      <c r="K32" s="39" t="s">
        <v>122</v>
      </c>
      <c r="L32" s="39"/>
    </row>
    <row r="33" spans="1:12" s="2" customFormat="1" ht="63.75">
      <c r="A33" s="19">
        <v>28</v>
      </c>
      <c r="B33" s="24" t="s">
        <v>123</v>
      </c>
      <c r="C33" s="25" t="s">
        <v>124</v>
      </c>
      <c r="D33" s="23" t="s">
        <v>65</v>
      </c>
      <c r="E33" s="19">
        <v>2023</v>
      </c>
      <c r="F33" s="19">
        <f t="shared" si="1"/>
        <v>392</v>
      </c>
      <c r="G33" s="23">
        <v>392</v>
      </c>
      <c r="H33" s="23"/>
      <c r="I33" s="23"/>
      <c r="J33" s="23" t="s">
        <v>112</v>
      </c>
      <c r="K33" s="39" t="s">
        <v>125</v>
      </c>
      <c r="L33" s="39"/>
    </row>
    <row r="34" spans="1:12" s="2" customFormat="1" ht="90" customHeight="1">
      <c r="A34" s="19">
        <v>29</v>
      </c>
      <c r="B34" s="21" t="s">
        <v>126</v>
      </c>
      <c r="C34" s="22" t="s">
        <v>127</v>
      </c>
      <c r="D34" s="19" t="s">
        <v>128</v>
      </c>
      <c r="E34" s="19">
        <v>2023</v>
      </c>
      <c r="F34" s="19">
        <f t="shared" si="1"/>
        <v>228</v>
      </c>
      <c r="G34" s="19">
        <v>228</v>
      </c>
      <c r="H34" s="19"/>
      <c r="I34" s="19"/>
      <c r="J34" s="19" t="s">
        <v>129</v>
      </c>
      <c r="K34" s="21" t="s">
        <v>130</v>
      </c>
      <c r="L34" s="21"/>
    </row>
    <row r="35" spans="1:12" s="4" customFormat="1" ht="78" customHeight="1">
      <c r="A35" s="19">
        <v>30</v>
      </c>
      <c r="B35" s="27" t="s">
        <v>131</v>
      </c>
      <c r="C35" s="28" t="s">
        <v>132</v>
      </c>
      <c r="D35" s="23" t="s">
        <v>128</v>
      </c>
      <c r="E35" s="23">
        <v>2023</v>
      </c>
      <c r="F35" s="23">
        <v>235</v>
      </c>
      <c r="G35" s="23">
        <v>235</v>
      </c>
      <c r="H35" s="23"/>
      <c r="I35" s="23"/>
      <c r="J35" s="41" t="s">
        <v>133</v>
      </c>
      <c r="K35" s="42" t="s">
        <v>134</v>
      </c>
      <c r="L35" s="42"/>
    </row>
    <row r="36" spans="1:12" s="2" customFormat="1" ht="58.5" customHeight="1">
      <c r="A36" s="19">
        <v>31</v>
      </c>
      <c r="B36" s="21" t="s">
        <v>135</v>
      </c>
      <c r="C36" s="22" t="s">
        <v>136</v>
      </c>
      <c r="D36" s="19" t="s">
        <v>128</v>
      </c>
      <c r="E36" s="19">
        <v>2023</v>
      </c>
      <c r="F36" s="19">
        <f aca="true" t="shared" si="2" ref="F36:F38">SUM(G36:I36)</f>
        <v>42.8</v>
      </c>
      <c r="G36" s="19">
        <v>42.8</v>
      </c>
      <c r="H36" s="19"/>
      <c r="I36" s="19"/>
      <c r="J36" s="19" t="s">
        <v>133</v>
      </c>
      <c r="K36" s="37" t="s">
        <v>137</v>
      </c>
      <c r="L36" s="37"/>
    </row>
    <row r="37" spans="1:12" s="2" customFormat="1" ht="70.5" customHeight="1">
      <c r="A37" s="19">
        <v>32</v>
      </c>
      <c r="B37" s="21" t="s">
        <v>138</v>
      </c>
      <c r="C37" s="22" t="s">
        <v>139</v>
      </c>
      <c r="D37" s="19" t="s">
        <v>128</v>
      </c>
      <c r="E37" s="19">
        <v>2023</v>
      </c>
      <c r="F37" s="19">
        <f t="shared" si="2"/>
        <v>100</v>
      </c>
      <c r="G37" s="19">
        <v>100</v>
      </c>
      <c r="H37" s="19"/>
      <c r="I37" s="19"/>
      <c r="J37" s="19" t="s">
        <v>133</v>
      </c>
      <c r="K37" s="37" t="s">
        <v>140</v>
      </c>
      <c r="L37" s="37"/>
    </row>
    <row r="38" spans="1:12" s="4" customFormat="1" ht="75" customHeight="1">
      <c r="A38" s="19">
        <v>33</v>
      </c>
      <c r="B38" s="29" t="s">
        <v>141</v>
      </c>
      <c r="C38" s="28" t="s">
        <v>142</v>
      </c>
      <c r="D38" s="23" t="s">
        <v>143</v>
      </c>
      <c r="E38" s="23">
        <v>2023</v>
      </c>
      <c r="F38" s="19">
        <f t="shared" si="2"/>
        <v>50</v>
      </c>
      <c r="G38" s="23">
        <v>50</v>
      </c>
      <c r="H38" s="23"/>
      <c r="I38" s="23"/>
      <c r="J38" s="19" t="s">
        <v>133</v>
      </c>
      <c r="K38" s="42" t="s">
        <v>144</v>
      </c>
      <c r="L38" s="42"/>
    </row>
    <row r="39" spans="1:12" s="4" customFormat="1" ht="75" customHeight="1">
      <c r="A39" s="19">
        <v>34</v>
      </c>
      <c r="B39" s="29" t="s">
        <v>145</v>
      </c>
      <c r="C39" s="28" t="s">
        <v>146</v>
      </c>
      <c r="D39" s="23" t="s">
        <v>147</v>
      </c>
      <c r="E39" s="23">
        <v>2023</v>
      </c>
      <c r="F39" s="19">
        <v>150</v>
      </c>
      <c r="G39" s="23">
        <v>150</v>
      </c>
      <c r="H39" s="23"/>
      <c r="I39" s="23"/>
      <c r="J39" s="19" t="s">
        <v>133</v>
      </c>
      <c r="K39" s="42" t="s">
        <v>148</v>
      </c>
      <c r="L39" s="42"/>
    </row>
    <row r="40" spans="1:12" s="2" customFormat="1" ht="84" customHeight="1">
      <c r="A40" s="19">
        <v>35</v>
      </c>
      <c r="B40" s="21" t="s">
        <v>149</v>
      </c>
      <c r="C40" s="22" t="s">
        <v>150</v>
      </c>
      <c r="D40" s="19" t="s">
        <v>151</v>
      </c>
      <c r="E40" s="19">
        <v>2023</v>
      </c>
      <c r="F40" s="19">
        <v>30</v>
      </c>
      <c r="G40" s="23">
        <v>30</v>
      </c>
      <c r="H40" s="19"/>
      <c r="I40" s="19"/>
      <c r="J40" s="19" t="s">
        <v>152</v>
      </c>
      <c r="K40" s="37" t="s">
        <v>153</v>
      </c>
      <c r="L40" s="37"/>
    </row>
    <row r="41" spans="1:12" s="2" customFormat="1" ht="84.75" customHeight="1">
      <c r="A41" s="19">
        <v>36</v>
      </c>
      <c r="B41" s="21" t="s">
        <v>154</v>
      </c>
      <c r="C41" s="22" t="s">
        <v>155</v>
      </c>
      <c r="D41" s="19" t="s">
        <v>91</v>
      </c>
      <c r="E41" s="19">
        <v>2023</v>
      </c>
      <c r="F41" s="19">
        <f>SUM(G41:I41)</f>
        <v>50</v>
      </c>
      <c r="G41" s="19">
        <v>50</v>
      </c>
      <c r="H41" s="19"/>
      <c r="I41" s="19"/>
      <c r="J41" s="19" t="s">
        <v>92</v>
      </c>
      <c r="K41" s="21" t="s">
        <v>156</v>
      </c>
      <c r="L41" s="21"/>
    </row>
    <row r="42" spans="1:12" s="2" customFormat="1" ht="96" customHeight="1">
      <c r="A42" s="19">
        <v>37</v>
      </c>
      <c r="B42" s="21" t="s">
        <v>157</v>
      </c>
      <c r="C42" s="22" t="s">
        <v>158</v>
      </c>
      <c r="D42" s="19" t="s">
        <v>91</v>
      </c>
      <c r="E42" s="19">
        <v>2023</v>
      </c>
      <c r="F42" s="19">
        <f aca="true" t="shared" si="3" ref="F42:F47">SUM(G42:I42)</f>
        <v>50</v>
      </c>
      <c r="G42" s="19">
        <v>50</v>
      </c>
      <c r="H42" s="19"/>
      <c r="I42" s="19"/>
      <c r="J42" s="19" t="s">
        <v>92</v>
      </c>
      <c r="K42" s="21" t="s">
        <v>159</v>
      </c>
      <c r="L42" s="21"/>
    </row>
    <row r="43" spans="1:12" s="3" customFormat="1" ht="93" customHeight="1">
      <c r="A43" s="23">
        <v>38</v>
      </c>
      <c r="B43" s="24" t="s">
        <v>160</v>
      </c>
      <c r="C43" s="30" t="s">
        <v>161</v>
      </c>
      <c r="D43" s="23" t="s">
        <v>96</v>
      </c>
      <c r="E43" s="23">
        <v>2023</v>
      </c>
      <c r="F43" s="23">
        <v>20</v>
      </c>
      <c r="G43" s="23">
        <v>20</v>
      </c>
      <c r="H43" s="23"/>
      <c r="I43" s="23"/>
      <c r="J43" s="23" t="s">
        <v>97</v>
      </c>
      <c r="K43" s="30" t="s">
        <v>162</v>
      </c>
      <c r="L43" s="24"/>
    </row>
    <row r="44" spans="1:12" s="2" customFormat="1" ht="201.75" customHeight="1">
      <c r="A44" s="19">
        <v>39</v>
      </c>
      <c r="B44" s="24" t="s">
        <v>163</v>
      </c>
      <c r="C44" s="25" t="s">
        <v>164</v>
      </c>
      <c r="D44" s="23" t="s">
        <v>165</v>
      </c>
      <c r="E44" s="23">
        <v>2023</v>
      </c>
      <c r="F44" s="23">
        <v>150</v>
      </c>
      <c r="G44" s="23">
        <v>150</v>
      </c>
      <c r="H44" s="23"/>
      <c r="I44" s="23"/>
      <c r="J44" s="23" t="s">
        <v>166</v>
      </c>
      <c r="K44" s="24" t="s">
        <v>167</v>
      </c>
      <c r="L44" s="24"/>
    </row>
    <row r="45" spans="1:12" s="2" customFormat="1" ht="174.75" customHeight="1">
      <c r="A45" s="19">
        <v>40</v>
      </c>
      <c r="B45" s="21" t="s">
        <v>168</v>
      </c>
      <c r="C45" s="22" t="s">
        <v>169</v>
      </c>
      <c r="D45" s="19" t="s">
        <v>170</v>
      </c>
      <c r="E45" s="19" t="s">
        <v>171</v>
      </c>
      <c r="F45" s="19">
        <f t="shared" si="3"/>
        <v>50</v>
      </c>
      <c r="G45" s="19">
        <v>50</v>
      </c>
      <c r="H45" s="19"/>
      <c r="I45" s="19"/>
      <c r="J45" s="19" t="s">
        <v>172</v>
      </c>
      <c r="K45" s="21" t="s">
        <v>173</v>
      </c>
      <c r="L45" s="21"/>
    </row>
    <row r="46" spans="1:12" s="2" customFormat="1" ht="108.75" customHeight="1">
      <c r="A46" s="19">
        <v>41</v>
      </c>
      <c r="B46" s="21" t="s">
        <v>174</v>
      </c>
      <c r="C46" s="22" t="s">
        <v>175</v>
      </c>
      <c r="D46" s="19" t="s">
        <v>170</v>
      </c>
      <c r="E46" s="19">
        <v>2023</v>
      </c>
      <c r="F46" s="19">
        <f t="shared" si="3"/>
        <v>180</v>
      </c>
      <c r="G46" s="19">
        <v>180</v>
      </c>
      <c r="H46" s="19"/>
      <c r="I46" s="19"/>
      <c r="J46" s="19" t="s">
        <v>172</v>
      </c>
      <c r="K46" s="21" t="s">
        <v>176</v>
      </c>
      <c r="L46" s="21"/>
    </row>
    <row r="47" spans="1:12" s="4" customFormat="1" ht="96.75" customHeight="1">
      <c r="A47" s="19">
        <v>42</v>
      </c>
      <c r="B47" s="21" t="s">
        <v>177</v>
      </c>
      <c r="C47" s="22" t="s">
        <v>178</v>
      </c>
      <c r="D47" s="19" t="s">
        <v>179</v>
      </c>
      <c r="E47" s="19">
        <v>2023</v>
      </c>
      <c r="F47" s="19">
        <v>200</v>
      </c>
      <c r="G47" s="19">
        <v>200</v>
      </c>
      <c r="H47" s="19"/>
      <c r="I47" s="19"/>
      <c r="J47" s="19" t="s">
        <v>180</v>
      </c>
      <c r="K47" s="21" t="s">
        <v>181</v>
      </c>
      <c r="L47" s="21"/>
    </row>
    <row r="48" spans="1:12" s="3" customFormat="1" ht="114.75" customHeight="1">
      <c r="A48" s="23">
        <v>43</v>
      </c>
      <c r="B48" s="24" t="s">
        <v>182</v>
      </c>
      <c r="C48" s="25" t="s">
        <v>183</v>
      </c>
      <c r="D48" s="23" t="s">
        <v>96</v>
      </c>
      <c r="E48" s="23">
        <v>2023</v>
      </c>
      <c r="F48" s="23">
        <f aca="true" t="shared" si="4" ref="F47:F55">SUM(G48:I48)</f>
        <v>80</v>
      </c>
      <c r="G48" s="23">
        <v>80</v>
      </c>
      <c r="H48" s="23"/>
      <c r="I48" s="23"/>
      <c r="J48" s="23" t="s">
        <v>97</v>
      </c>
      <c r="K48" s="43" t="s">
        <v>184</v>
      </c>
      <c r="L48" s="43"/>
    </row>
    <row r="49" spans="1:12" s="2" customFormat="1" ht="150.75" customHeight="1">
      <c r="A49" s="19">
        <v>44</v>
      </c>
      <c r="B49" s="21" t="s">
        <v>185</v>
      </c>
      <c r="C49" s="22" t="s">
        <v>186</v>
      </c>
      <c r="D49" s="19" t="s">
        <v>96</v>
      </c>
      <c r="E49" s="19">
        <v>2023</v>
      </c>
      <c r="F49" s="19">
        <f t="shared" si="4"/>
        <v>70</v>
      </c>
      <c r="G49" s="19">
        <v>70</v>
      </c>
      <c r="H49" s="19"/>
      <c r="I49" s="19"/>
      <c r="J49" s="19" t="s">
        <v>97</v>
      </c>
      <c r="K49" s="44" t="s">
        <v>187</v>
      </c>
      <c r="L49" s="44"/>
    </row>
    <row r="50" spans="1:12" s="2" customFormat="1" ht="85.5" customHeight="1">
      <c r="A50" s="19">
        <v>45</v>
      </c>
      <c r="B50" s="21" t="s">
        <v>188</v>
      </c>
      <c r="C50" s="22" t="s">
        <v>189</v>
      </c>
      <c r="D50" s="19" t="s">
        <v>96</v>
      </c>
      <c r="E50" s="19">
        <v>2023</v>
      </c>
      <c r="F50" s="19">
        <f t="shared" si="4"/>
        <v>60</v>
      </c>
      <c r="G50" s="23">
        <v>60</v>
      </c>
      <c r="H50" s="19"/>
      <c r="I50" s="19"/>
      <c r="J50" s="19" t="s">
        <v>97</v>
      </c>
      <c r="K50" s="45" t="s">
        <v>190</v>
      </c>
      <c r="L50" s="45"/>
    </row>
    <row r="51" spans="1:12" s="3" customFormat="1" ht="79.5" customHeight="1">
      <c r="A51" s="23">
        <v>46</v>
      </c>
      <c r="B51" s="24" t="s">
        <v>191</v>
      </c>
      <c r="C51" s="25" t="s">
        <v>192</v>
      </c>
      <c r="D51" s="23" t="s">
        <v>101</v>
      </c>
      <c r="E51" s="23">
        <v>2023</v>
      </c>
      <c r="F51" s="23">
        <f t="shared" si="4"/>
        <v>345</v>
      </c>
      <c r="G51" s="23">
        <v>345</v>
      </c>
      <c r="H51" s="23"/>
      <c r="I51" s="23"/>
      <c r="J51" s="23" t="s">
        <v>102</v>
      </c>
      <c r="K51" s="24" t="s">
        <v>193</v>
      </c>
      <c r="L51" s="24"/>
    </row>
    <row r="52" spans="1:12" s="2" customFormat="1" ht="76.5">
      <c r="A52" s="19">
        <v>47</v>
      </c>
      <c r="B52" s="21" t="s">
        <v>194</v>
      </c>
      <c r="C52" s="22" t="s">
        <v>195</v>
      </c>
      <c r="D52" s="19" t="s">
        <v>101</v>
      </c>
      <c r="E52" s="19">
        <v>2023</v>
      </c>
      <c r="F52" s="19">
        <f t="shared" si="4"/>
        <v>20</v>
      </c>
      <c r="G52" s="23">
        <v>20</v>
      </c>
      <c r="H52" s="19"/>
      <c r="I52" s="19"/>
      <c r="J52" s="19" t="s">
        <v>102</v>
      </c>
      <c r="K52" s="21" t="s">
        <v>196</v>
      </c>
      <c r="L52" s="21"/>
    </row>
    <row r="53" spans="1:12" s="2" customFormat="1" ht="76.5">
      <c r="A53" s="19">
        <v>48</v>
      </c>
      <c r="B53" s="21" t="s">
        <v>197</v>
      </c>
      <c r="C53" s="22" t="s">
        <v>198</v>
      </c>
      <c r="D53" s="19" t="s">
        <v>65</v>
      </c>
      <c r="E53" s="19">
        <v>2023</v>
      </c>
      <c r="F53" s="19">
        <f t="shared" si="4"/>
        <v>40</v>
      </c>
      <c r="G53" s="23">
        <v>40</v>
      </c>
      <c r="H53" s="19"/>
      <c r="I53" s="19"/>
      <c r="J53" s="19" t="s">
        <v>112</v>
      </c>
      <c r="K53" s="21" t="s">
        <v>199</v>
      </c>
      <c r="L53" s="21"/>
    </row>
    <row r="54" spans="1:12" s="2" customFormat="1" ht="55.5" customHeight="1">
      <c r="A54" s="19">
        <v>49</v>
      </c>
      <c r="B54" s="24" t="s">
        <v>200</v>
      </c>
      <c r="C54" s="25" t="s">
        <v>201</v>
      </c>
      <c r="D54" s="23" t="s">
        <v>65</v>
      </c>
      <c r="E54" s="19">
        <v>2023</v>
      </c>
      <c r="F54" s="19">
        <f t="shared" si="4"/>
        <v>150</v>
      </c>
      <c r="G54" s="23">
        <v>150</v>
      </c>
      <c r="H54" s="23"/>
      <c r="I54" s="23"/>
      <c r="J54" s="23" t="s">
        <v>112</v>
      </c>
      <c r="K54" s="39" t="s">
        <v>202</v>
      </c>
      <c r="L54" s="39"/>
    </row>
    <row r="55" spans="1:12" s="2" customFormat="1" ht="103.5" customHeight="1">
      <c r="A55" s="19">
        <v>50</v>
      </c>
      <c r="B55" s="21" t="s">
        <v>203</v>
      </c>
      <c r="C55" s="22" t="s">
        <v>204</v>
      </c>
      <c r="D55" s="19" t="s">
        <v>128</v>
      </c>
      <c r="E55" s="19">
        <v>2023</v>
      </c>
      <c r="F55" s="19">
        <f aca="true" t="shared" si="5" ref="F55:F58">SUM(G55:I55)</f>
        <v>100</v>
      </c>
      <c r="G55" s="23">
        <v>100</v>
      </c>
      <c r="H55" s="19"/>
      <c r="I55" s="19"/>
      <c r="J55" s="19" t="s">
        <v>133</v>
      </c>
      <c r="K55" s="21" t="s">
        <v>205</v>
      </c>
      <c r="L55" s="21"/>
    </row>
    <row r="56" spans="1:12" s="2" customFormat="1" ht="103.5" customHeight="1">
      <c r="A56" s="19">
        <v>51</v>
      </c>
      <c r="B56" s="24" t="s">
        <v>206</v>
      </c>
      <c r="C56" s="25" t="s">
        <v>207</v>
      </c>
      <c r="D56" s="19" t="s">
        <v>208</v>
      </c>
      <c r="E56" s="19">
        <v>2023</v>
      </c>
      <c r="F56" s="19">
        <f t="shared" si="5"/>
        <v>30</v>
      </c>
      <c r="G56" s="23">
        <v>30</v>
      </c>
      <c r="H56" s="19"/>
      <c r="I56" s="19"/>
      <c r="J56" s="19" t="s">
        <v>152</v>
      </c>
      <c r="K56" s="21" t="s">
        <v>209</v>
      </c>
      <c r="L56" s="21"/>
    </row>
    <row r="57" spans="1:12" s="2" customFormat="1" ht="76.5" customHeight="1">
      <c r="A57" s="19">
        <v>52</v>
      </c>
      <c r="B57" s="21" t="s">
        <v>210</v>
      </c>
      <c r="C57" s="22" t="s">
        <v>211</v>
      </c>
      <c r="D57" s="19" t="s">
        <v>91</v>
      </c>
      <c r="E57" s="19">
        <v>2023</v>
      </c>
      <c r="F57" s="19">
        <f t="shared" si="5"/>
        <v>20</v>
      </c>
      <c r="G57" s="23">
        <v>20</v>
      </c>
      <c r="H57" s="19"/>
      <c r="I57" s="19"/>
      <c r="J57" s="19" t="s">
        <v>92</v>
      </c>
      <c r="K57" s="37" t="s">
        <v>212</v>
      </c>
      <c r="L57" s="37"/>
    </row>
    <row r="58" spans="1:12" s="2" customFormat="1" ht="120" customHeight="1">
      <c r="A58" s="19">
        <v>53</v>
      </c>
      <c r="B58" s="24" t="s">
        <v>213</v>
      </c>
      <c r="C58" s="25" t="s">
        <v>214</v>
      </c>
      <c r="D58" s="23" t="s">
        <v>165</v>
      </c>
      <c r="E58" s="23">
        <v>2023</v>
      </c>
      <c r="F58" s="23">
        <v>60</v>
      </c>
      <c r="G58" s="23">
        <v>60</v>
      </c>
      <c r="H58" s="23"/>
      <c r="I58" s="23"/>
      <c r="J58" s="23" t="s">
        <v>166</v>
      </c>
      <c r="K58" s="24" t="s">
        <v>215</v>
      </c>
      <c r="L58" s="24"/>
    </row>
    <row r="59" spans="1:12" s="2" customFormat="1" ht="99" customHeight="1">
      <c r="A59" s="19">
        <v>54</v>
      </c>
      <c r="B59" s="24" t="s">
        <v>216</v>
      </c>
      <c r="C59" s="25" t="s">
        <v>217</v>
      </c>
      <c r="D59" s="23" t="s">
        <v>165</v>
      </c>
      <c r="E59" s="23">
        <v>2023</v>
      </c>
      <c r="F59" s="23">
        <v>50</v>
      </c>
      <c r="G59" s="23">
        <v>50</v>
      </c>
      <c r="H59" s="23"/>
      <c r="I59" s="23"/>
      <c r="J59" s="23" t="s">
        <v>166</v>
      </c>
      <c r="K59" s="25" t="s">
        <v>218</v>
      </c>
      <c r="L59" s="25"/>
    </row>
    <row r="60" spans="1:12" s="2" customFormat="1" ht="105.75" customHeight="1">
      <c r="A60" s="19">
        <v>55</v>
      </c>
      <c r="B60" s="21" t="s">
        <v>219</v>
      </c>
      <c r="C60" s="22" t="s">
        <v>220</v>
      </c>
      <c r="D60" s="19" t="s">
        <v>170</v>
      </c>
      <c r="E60" s="19">
        <v>2023</v>
      </c>
      <c r="F60" s="19">
        <f aca="true" t="shared" si="6" ref="F58:F63">SUM(G60:I60)</f>
        <v>50</v>
      </c>
      <c r="G60" s="19">
        <v>50</v>
      </c>
      <c r="H60" s="19"/>
      <c r="I60" s="19"/>
      <c r="J60" s="19" t="s">
        <v>172</v>
      </c>
      <c r="K60" s="37" t="s">
        <v>221</v>
      </c>
      <c r="L60" s="37"/>
    </row>
    <row r="61" spans="1:12" s="2" customFormat="1" ht="112.5" customHeight="1">
      <c r="A61" s="19">
        <v>56</v>
      </c>
      <c r="B61" s="21" t="s">
        <v>222</v>
      </c>
      <c r="C61" s="22" t="s">
        <v>223</v>
      </c>
      <c r="D61" s="19" t="s">
        <v>170</v>
      </c>
      <c r="E61" s="19">
        <v>2023</v>
      </c>
      <c r="F61" s="19">
        <f t="shared" si="6"/>
        <v>30</v>
      </c>
      <c r="G61" s="23">
        <v>30</v>
      </c>
      <c r="H61" s="19"/>
      <c r="I61" s="19"/>
      <c r="J61" s="19" t="s">
        <v>172</v>
      </c>
      <c r="K61" s="37" t="s">
        <v>224</v>
      </c>
      <c r="L61" s="37"/>
    </row>
    <row r="62" spans="1:12" s="2" customFormat="1" ht="51">
      <c r="A62" s="19">
        <v>57</v>
      </c>
      <c r="B62" s="21" t="s">
        <v>225</v>
      </c>
      <c r="C62" s="22" t="s">
        <v>226</v>
      </c>
      <c r="D62" s="19" t="s">
        <v>179</v>
      </c>
      <c r="E62" s="19">
        <v>2023</v>
      </c>
      <c r="F62" s="19">
        <v>80</v>
      </c>
      <c r="G62" s="19">
        <v>80</v>
      </c>
      <c r="H62" s="19"/>
      <c r="I62" s="19"/>
      <c r="J62" s="19" t="s">
        <v>180</v>
      </c>
      <c r="K62" s="21" t="s">
        <v>227</v>
      </c>
      <c r="L62" s="21"/>
    </row>
    <row r="63" spans="1:12" s="2" customFormat="1" ht="90" customHeight="1">
      <c r="A63" s="19">
        <v>58</v>
      </c>
      <c r="B63" s="21" t="s">
        <v>228</v>
      </c>
      <c r="C63" s="22" t="s">
        <v>229</v>
      </c>
      <c r="D63" s="19" t="s">
        <v>179</v>
      </c>
      <c r="E63" s="19">
        <v>2023</v>
      </c>
      <c r="F63" s="19">
        <f t="shared" si="6"/>
        <v>40</v>
      </c>
      <c r="G63" s="23">
        <v>40</v>
      </c>
      <c r="H63" s="19"/>
      <c r="I63" s="19"/>
      <c r="J63" s="19" t="s">
        <v>180</v>
      </c>
      <c r="K63" s="21" t="s">
        <v>230</v>
      </c>
      <c r="L63" s="21"/>
    </row>
    <row r="64" spans="1:12" s="2" customFormat="1" ht="184.5" customHeight="1">
      <c r="A64" s="19">
        <v>59</v>
      </c>
      <c r="B64" s="21" t="s">
        <v>231</v>
      </c>
      <c r="C64" s="21" t="s">
        <v>232</v>
      </c>
      <c r="D64" s="19" t="s">
        <v>233</v>
      </c>
      <c r="E64" s="19">
        <v>2023</v>
      </c>
      <c r="F64" s="19">
        <f>G64+H64+I64</f>
        <v>300</v>
      </c>
      <c r="G64" s="19">
        <v>300</v>
      </c>
      <c r="H64" s="19"/>
      <c r="I64" s="19"/>
      <c r="J64" s="35" t="s">
        <v>102</v>
      </c>
      <c r="K64" s="37" t="s">
        <v>234</v>
      </c>
      <c r="L64" s="37"/>
    </row>
    <row r="65" spans="1:12" s="2" customFormat="1" ht="81" customHeight="1">
      <c r="A65" s="19">
        <v>60</v>
      </c>
      <c r="B65" s="46" t="s">
        <v>235</v>
      </c>
      <c r="C65" s="46" t="s">
        <v>236</v>
      </c>
      <c r="D65" s="46" t="s">
        <v>237</v>
      </c>
      <c r="E65" s="47">
        <v>2023</v>
      </c>
      <c r="F65" s="19">
        <f>G65+H65+I65</f>
        <v>15</v>
      </c>
      <c r="G65" s="47">
        <v>15</v>
      </c>
      <c r="H65" s="47"/>
      <c r="I65" s="47"/>
      <c r="J65" s="47" t="s">
        <v>128</v>
      </c>
      <c r="K65" s="51" t="s">
        <v>238</v>
      </c>
      <c r="L65" s="51"/>
    </row>
    <row r="66" spans="1:12" s="2" customFormat="1" ht="108" customHeight="1">
      <c r="A66" s="19">
        <v>61</v>
      </c>
      <c r="B66" s="24" t="s">
        <v>239</v>
      </c>
      <c r="C66" s="25" t="s">
        <v>240</v>
      </c>
      <c r="D66" s="23" t="s">
        <v>165</v>
      </c>
      <c r="E66" s="23">
        <v>2023</v>
      </c>
      <c r="F66" s="23">
        <v>100</v>
      </c>
      <c r="G66" s="23">
        <v>100</v>
      </c>
      <c r="H66" s="23"/>
      <c r="I66" s="23"/>
      <c r="J66" s="23" t="s">
        <v>166</v>
      </c>
      <c r="K66" s="24" t="s">
        <v>241</v>
      </c>
      <c r="L66" s="24"/>
    </row>
    <row r="67" spans="1:12" s="2" customFormat="1" ht="25.5">
      <c r="A67" s="17" t="s">
        <v>242</v>
      </c>
      <c r="B67" s="20" t="s">
        <v>243</v>
      </c>
      <c r="C67" s="48"/>
      <c r="D67" s="17">
        <f>SUM(D68,D70,D72,D74,D78)</f>
        <v>6</v>
      </c>
      <c r="E67" s="19"/>
      <c r="F67" s="17">
        <f>SUM(F68,F70,F72,F74,F78)</f>
        <v>1665.3400000000001</v>
      </c>
      <c r="G67" s="17">
        <f>SUM(G68,G70,G72,G74,G78)</f>
        <v>1665.3400000000001</v>
      </c>
      <c r="H67" s="17"/>
      <c r="I67" s="17"/>
      <c r="J67" s="19"/>
      <c r="K67" s="21"/>
      <c r="L67" s="21"/>
    </row>
    <row r="68" spans="1:12" s="2" customFormat="1" ht="28.5" customHeight="1">
      <c r="A68" s="19" t="s">
        <v>244</v>
      </c>
      <c r="B68" s="21" t="s">
        <v>245</v>
      </c>
      <c r="C68" s="22"/>
      <c r="D68" s="19"/>
      <c r="E68" s="19"/>
      <c r="F68" s="19"/>
      <c r="G68" s="19"/>
      <c r="H68" s="19"/>
      <c r="I68" s="19"/>
      <c r="J68" s="19"/>
      <c r="K68" s="21"/>
      <c r="L68" s="21"/>
    </row>
    <row r="69" spans="1:12" s="2" customFormat="1" ht="24" customHeight="1">
      <c r="A69" s="19"/>
      <c r="B69" s="21"/>
      <c r="C69" s="22"/>
      <c r="D69" s="19"/>
      <c r="E69" s="19"/>
      <c r="F69" s="19"/>
      <c r="G69" s="19"/>
      <c r="H69" s="19"/>
      <c r="I69" s="19"/>
      <c r="J69" s="19"/>
      <c r="K69" s="21"/>
      <c r="L69" s="21"/>
    </row>
    <row r="70" spans="1:12" s="2" customFormat="1" ht="28.5" customHeight="1">
      <c r="A70" s="19" t="s">
        <v>246</v>
      </c>
      <c r="B70" s="21" t="s">
        <v>247</v>
      </c>
      <c r="C70" s="22"/>
      <c r="D70" s="19">
        <v>1</v>
      </c>
      <c r="E70" s="19"/>
      <c r="F70" s="19">
        <f aca="true" t="shared" si="7" ref="F70:I70">SUM(F71)</f>
        <v>20</v>
      </c>
      <c r="G70" s="19">
        <f t="shared" si="7"/>
        <v>20</v>
      </c>
      <c r="H70" s="19"/>
      <c r="I70" s="19"/>
      <c r="J70" s="19"/>
      <c r="K70" s="21"/>
      <c r="L70" s="21"/>
    </row>
    <row r="71" spans="1:12" s="2" customFormat="1" ht="69" customHeight="1">
      <c r="A71" s="19">
        <v>1</v>
      </c>
      <c r="B71" s="21" t="s">
        <v>248</v>
      </c>
      <c r="C71" s="22" t="s">
        <v>249</v>
      </c>
      <c r="D71" s="19" t="s">
        <v>28</v>
      </c>
      <c r="E71" s="19">
        <v>2023</v>
      </c>
      <c r="F71" s="19">
        <f>SUM(G71:I71)</f>
        <v>20</v>
      </c>
      <c r="G71" s="19">
        <v>20</v>
      </c>
      <c r="H71" s="19"/>
      <c r="I71" s="19"/>
      <c r="J71" s="19" t="s">
        <v>250</v>
      </c>
      <c r="K71" s="21" t="s">
        <v>251</v>
      </c>
      <c r="L71" s="21"/>
    </row>
    <row r="72" spans="1:12" s="2" customFormat="1" ht="33.75" customHeight="1">
      <c r="A72" s="19" t="s">
        <v>252</v>
      </c>
      <c r="B72" s="21" t="s">
        <v>253</v>
      </c>
      <c r="C72" s="22"/>
      <c r="D72" s="19">
        <v>1</v>
      </c>
      <c r="E72" s="19"/>
      <c r="F72" s="19">
        <f>SUM(F73)</f>
        <v>225.64</v>
      </c>
      <c r="G72" s="19">
        <f>SUM(G73)</f>
        <v>225.64</v>
      </c>
      <c r="H72" s="19"/>
      <c r="I72" s="19"/>
      <c r="J72" s="19"/>
      <c r="K72" s="21"/>
      <c r="L72" s="21"/>
    </row>
    <row r="73" spans="1:12" s="2" customFormat="1" ht="66" customHeight="1">
      <c r="A73" s="19">
        <v>1</v>
      </c>
      <c r="B73" s="21" t="s">
        <v>254</v>
      </c>
      <c r="C73" s="22" t="s">
        <v>255</v>
      </c>
      <c r="D73" s="19" t="s">
        <v>28</v>
      </c>
      <c r="E73" s="19">
        <v>2023</v>
      </c>
      <c r="F73" s="19">
        <v>225.64</v>
      </c>
      <c r="G73" s="19">
        <v>225.64</v>
      </c>
      <c r="H73" s="19"/>
      <c r="I73" s="19"/>
      <c r="J73" s="19" t="s">
        <v>256</v>
      </c>
      <c r="K73" s="21" t="s">
        <v>257</v>
      </c>
      <c r="L73" s="21"/>
    </row>
    <row r="74" spans="1:12" s="2" customFormat="1" ht="27" customHeight="1">
      <c r="A74" s="19" t="s">
        <v>258</v>
      </c>
      <c r="B74" s="21" t="s">
        <v>259</v>
      </c>
      <c r="C74" s="22"/>
      <c r="D74" s="19">
        <v>3</v>
      </c>
      <c r="E74" s="19"/>
      <c r="F74" s="19">
        <f>SUM(F75:F77)</f>
        <v>720.2</v>
      </c>
      <c r="G74" s="19">
        <f>SUM(G75:G77)</f>
        <v>720.2</v>
      </c>
      <c r="H74" s="19"/>
      <c r="I74" s="19"/>
      <c r="J74" s="19"/>
      <c r="K74" s="21"/>
      <c r="L74" s="21"/>
    </row>
    <row r="75" spans="1:12" s="2" customFormat="1" ht="57.75" customHeight="1">
      <c r="A75" s="19">
        <v>1</v>
      </c>
      <c r="B75" s="21" t="s">
        <v>260</v>
      </c>
      <c r="C75" s="22" t="s">
        <v>261</v>
      </c>
      <c r="D75" s="19" t="s">
        <v>28</v>
      </c>
      <c r="E75" s="19">
        <v>2023</v>
      </c>
      <c r="F75" s="19">
        <f>SUM(G75:I75)</f>
        <v>240</v>
      </c>
      <c r="G75" s="19">
        <v>240</v>
      </c>
      <c r="H75" s="19"/>
      <c r="I75" s="19"/>
      <c r="J75" s="19" t="s">
        <v>262</v>
      </c>
      <c r="K75" s="21" t="s">
        <v>263</v>
      </c>
      <c r="L75" s="21"/>
    </row>
    <row r="76" spans="1:12" s="2" customFormat="1" ht="57.75" customHeight="1">
      <c r="A76" s="19">
        <v>2</v>
      </c>
      <c r="B76" s="21" t="s">
        <v>264</v>
      </c>
      <c r="C76" s="22" t="s">
        <v>265</v>
      </c>
      <c r="D76" s="19" t="s">
        <v>28</v>
      </c>
      <c r="E76" s="19">
        <v>2023</v>
      </c>
      <c r="F76" s="19">
        <v>455.2</v>
      </c>
      <c r="G76" s="19">
        <v>455.2</v>
      </c>
      <c r="H76" s="19"/>
      <c r="I76" s="19"/>
      <c r="J76" s="35" t="s">
        <v>256</v>
      </c>
      <c r="K76" s="37" t="s">
        <v>266</v>
      </c>
      <c r="L76" s="37"/>
    </row>
    <row r="77" spans="1:12" s="2" customFormat="1" ht="61.5" customHeight="1">
      <c r="A77" s="19">
        <v>3</v>
      </c>
      <c r="B77" s="21" t="s">
        <v>267</v>
      </c>
      <c r="C77" s="22" t="s">
        <v>268</v>
      </c>
      <c r="D77" s="19" t="s">
        <v>28</v>
      </c>
      <c r="E77" s="19">
        <v>2023</v>
      </c>
      <c r="F77" s="19">
        <f>SUM(G77:I77)</f>
        <v>25</v>
      </c>
      <c r="G77" s="19">
        <v>25</v>
      </c>
      <c r="H77" s="19"/>
      <c r="I77" s="19"/>
      <c r="J77" s="35" t="s">
        <v>256</v>
      </c>
      <c r="K77" s="37" t="s">
        <v>269</v>
      </c>
      <c r="L77" s="37"/>
    </row>
    <row r="78" spans="1:12" s="2" customFormat="1" ht="39" customHeight="1">
      <c r="A78" s="19" t="s">
        <v>270</v>
      </c>
      <c r="B78" s="21" t="s">
        <v>271</v>
      </c>
      <c r="C78" s="22"/>
      <c r="D78" s="19">
        <v>1</v>
      </c>
      <c r="E78" s="19"/>
      <c r="F78" s="19">
        <f>SUM(F79)</f>
        <v>699.5</v>
      </c>
      <c r="G78" s="19">
        <f>SUM(G79)</f>
        <v>699.5</v>
      </c>
      <c r="H78" s="19"/>
      <c r="I78" s="19"/>
      <c r="J78" s="19"/>
      <c r="K78" s="21"/>
      <c r="L78" s="21"/>
    </row>
    <row r="79" spans="1:12" s="5" customFormat="1" ht="70.5" customHeight="1">
      <c r="A79" s="19">
        <v>1</v>
      </c>
      <c r="B79" s="19" t="s">
        <v>272</v>
      </c>
      <c r="C79" s="48" t="s">
        <v>273</v>
      </c>
      <c r="D79" s="19" t="s">
        <v>28</v>
      </c>
      <c r="E79" s="19">
        <v>2023</v>
      </c>
      <c r="F79" s="19">
        <f>SUM(G79:I79)</f>
        <v>699.5</v>
      </c>
      <c r="G79" s="19">
        <v>699.5</v>
      </c>
      <c r="H79" s="19"/>
      <c r="I79" s="19"/>
      <c r="J79" s="19" t="s">
        <v>274</v>
      </c>
      <c r="K79" s="19" t="s">
        <v>275</v>
      </c>
      <c r="L79" s="19"/>
    </row>
    <row r="80" spans="1:12" s="2" customFormat="1" ht="39.75" customHeight="1">
      <c r="A80" s="17" t="s">
        <v>276</v>
      </c>
      <c r="B80" s="20" t="s">
        <v>277</v>
      </c>
      <c r="C80" s="48"/>
      <c r="D80" s="17">
        <f>SUM(D81,D82,D84,D86,D109)</f>
        <v>9</v>
      </c>
      <c r="E80" s="17"/>
      <c r="F80" s="17">
        <f>SUM(F81,F82,F84,F86,F109)</f>
        <v>2959.13</v>
      </c>
      <c r="G80" s="17">
        <f>SUM(G81,G82,G84,G86,G109)</f>
        <v>2959.13</v>
      </c>
      <c r="H80" s="17"/>
      <c r="I80" s="17"/>
      <c r="J80" s="19"/>
      <c r="K80" s="21"/>
      <c r="L80" s="21"/>
    </row>
    <row r="81" spans="1:12" s="2" customFormat="1" ht="33.75" customHeight="1">
      <c r="A81" s="19" t="s">
        <v>244</v>
      </c>
      <c r="B81" s="22" t="s">
        <v>278</v>
      </c>
      <c r="C81" s="22"/>
      <c r="D81" s="19"/>
      <c r="E81" s="19"/>
      <c r="F81" s="19"/>
      <c r="G81" s="19"/>
      <c r="H81" s="19"/>
      <c r="I81" s="19"/>
      <c r="J81" s="19"/>
      <c r="K81" s="21"/>
      <c r="L81" s="21"/>
    </row>
    <row r="82" spans="1:11" s="2" customFormat="1" ht="52.5" customHeight="1">
      <c r="A82" s="19" t="s">
        <v>246</v>
      </c>
      <c r="B82" s="21" t="s">
        <v>279</v>
      </c>
      <c r="D82" s="19">
        <v>1</v>
      </c>
      <c r="E82" s="19"/>
      <c r="F82" s="19">
        <v>200</v>
      </c>
      <c r="G82" s="19">
        <f>G83</f>
        <v>200</v>
      </c>
      <c r="H82" s="19"/>
      <c r="I82" s="19"/>
      <c r="J82" s="19"/>
      <c r="K82" s="52"/>
    </row>
    <row r="83" spans="1:12" s="2" customFormat="1" ht="40.5" customHeight="1">
      <c r="A83" s="19">
        <v>1</v>
      </c>
      <c r="B83" s="19" t="s">
        <v>280</v>
      </c>
      <c r="C83" s="22" t="s">
        <v>281</v>
      </c>
      <c r="D83" s="19"/>
      <c r="E83" s="19"/>
      <c r="F83" s="19">
        <f>G83</f>
        <v>200</v>
      </c>
      <c r="G83" s="19">
        <v>200</v>
      </c>
      <c r="H83" s="19"/>
      <c r="I83" s="19"/>
      <c r="J83" s="19"/>
      <c r="K83" s="21" t="s">
        <v>282</v>
      </c>
      <c r="L83" s="21"/>
    </row>
    <row r="84" spans="1:12" s="2" customFormat="1" ht="37.5" customHeight="1">
      <c r="A84" s="19" t="s">
        <v>252</v>
      </c>
      <c r="B84" s="21" t="s">
        <v>283</v>
      </c>
      <c r="C84" s="22"/>
      <c r="D84" s="19">
        <v>1</v>
      </c>
      <c r="E84" s="19"/>
      <c r="F84" s="19">
        <f>SUM(F85:F85)</f>
        <v>400</v>
      </c>
      <c r="G84" s="19">
        <f>SUM(G85:G85)</f>
        <v>400</v>
      </c>
      <c r="H84" s="19"/>
      <c r="I84" s="19"/>
      <c r="J84" s="19"/>
      <c r="K84" s="21"/>
      <c r="L84" s="21"/>
    </row>
    <row r="85" spans="1:12" s="3" customFormat="1" ht="78.75" customHeight="1">
      <c r="A85" s="23">
        <v>1</v>
      </c>
      <c r="B85" s="24" t="s">
        <v>284</v>
      </c>
      <c r="C85" s="25" t="s">
        <v>285</v>
      </c>
      <c r="D85" s="23" t="s">
        <v>286</v>
      </c>
      <c r="E85" s="23">
        <v>2023</v>
      </c>
      <c r="F85" s="23">
        <v>400</v>
      </c>
      <c r="G85" s="23">
        <v>400</v>
      </c>
      <c r="H85" s="23"/>
      <c r="I85" s="23"/>
      <c r="J85" s="23" t="s">
        <v>262</v>
      </c>
      <c r="K85" s="24" t="s">
        <v>287</v>
      </c>
      <c r="L85" s="24"/>
    </row>
    <row r="86" spans="1:12" ht="30.75" customHeight="1">
      <c r="A86" s="19" t="s">
        <v>258</v>
      </c>
      <c r="B86" s="21" t="s">
        <v>288</v>
      </c>
      <c r="C86" s="21"/>
      <c r="D86" s="19">
        <v>4</v>
      </c>
      <c r="E86" s="19"/>
      <c r="F86" s="19">
        <f>G86</f>
        <v>2043</v>
      </c>
      <c r="G86" s="19">
        <f>G87+G88+G89+G99</f>
        <v>2043</v>
      </c>
      <c r="H86" s="19"/>
      <c r="I86" s="19"/>
      <c r="J86" s="21"/>
      <c r="K86" s="21"/>
      <c r="L86" s="21"/>
    </row>
    <row r="87" spans="1:12" ht="72.75" customHeight="1">
      <c r="A87" s="19">
        <v>1</v>
      </c>
      <c r="B87" s="21" t="s">
        <v>289</v>
      </c>
      <c r="C87" s="21" t="s">
        <v>290</v>
      </c>
      <c r="D87" s="19" t="s">
        <v>101</v>
      </c>
      <c r="E87" s="19">
        <v>2023</v>
      </c>
      <c r="F87" s="19">
        <f>SUM(G87:I87)</f>
        <v>100</v>
      </c>
      <c r="G87" s="19">
        <v>100</v>
      </c>
      <c r="H87" s="19"/>
      <c r="I87" s="19"/>
      <c r="J87" s="21" t="s">
        <v>102</v>
      </c>
      <c r="K87" s="21" t="s">
        <v>291</v>
      </c>
      <c r="L87" s="21"/>
    </row>
    <row r="88" spans="1:12" ht="54" customHeight="1">
      <c r="A88" s="19">
        <v>2</v>
      </c>
      <c r="B88" s="21" t="s">
        <v>292</v>
      </c>
      <c r="C88" s="21" t="s">
        <v>293</v>
      </c>
      <c r="D88" s="19" t="s">
        <v>208</v>
      </c>
      <c r="E88" s="19">
        <v>2023</v>
      </c>
      <c r="F88" s="19">
        <f>SUM(G88:I88)</f>
        <v>150</v>
      </c>
      <c r="G88" s="19">
        <v>150</v>
      </c>
      <c r="H88" s="19"/>
      <c r="I88" s="19"/>
      <c r="J88" s="21" t="s">
        <v>152</v>
      </c>
      <c r="K88" s="21" t="s">
        <v>294</v>
      </c>
      <c r="L88" s="21"/>
    </row>
    <row r="89" spans="1:12" ht="51">
      <c r="A89" s="19">
        <v>3</v>
      </c>
      <c r="B89" s="21" t="s">
        <v>295</v>
      </c>
      <c r="C89" s="22"/>
      <c r="D89" s="19">
        <v>1</v>
      </c>
      <c r="E89" s="19"/>
      <c r="F89" s="19">
        <f>SUM(F90:F98)</f>
        <v>910</v>
      </c>
      <c r="G89" s="19">
        <f>SUM(G90:G98)</f>
        <v>910</v>
      </c>
      <c r="H89" s="19"/>
      <c r="I89" s="19"/>
      <c r="J89" s="19" t="s">
        <v>262</v>
      </c>
      <c r="K89" s="21"/>
      <c r="L89" s="21"/>
    </row>
    <row r="90" spans="1:12" s="6" customFormat="1" ht="138" customHeight="1">
      <c r="A90" s="19">
        <v>3.1</v>
      </c>
      <c r="B90" s="21" t="s">
        <v>296</v>
      </c>
      <c r="C90" s="22" t="s">
        <v>297</v>
      </c>
      <c r="D90" s="19" t="s">
        <v>96</v>
      </c>
      <c r="E90" s="19">
        <v>2023</v>
      </c>
      <c r="F90" s="19">
        <f aca="true" t="shared" si="8" ref="F89:F95">SUM(G90:I90)</f>
        <v>60</v>
      </c>
      <c r="G90" s="19">
        <v>60</v>
      </c>
      <c r="H90" s="19"/>
      <c r="I90" s="19"/>
      <c r="J90" s="19" t="s">
        <v>97</v>
      </c>
      <c r="K90" s="21" t="s">
        <v>298</v>
      </c>
      <c r="L90" s="21"/>
    </row>
    <row r="91" spans="1:12" ht="51">
      <c r="A91" s="19">
        <v>3.2</v>
      </c>
      <c r="B91" s="21" t="s">
        <v>299</v>
      </c>
      <c r="C91" s="22" t="s">
        <v>300</v>
      </c>
      <c r="D91" s="19" t="s">
        <v>101</v>
      </c>
      <c r="E91" s="19">
        <v>2023</v>
      </c>
      <c r="F91" s="19">
        <f t="shared" si="8"/>
        <v>150</v>
      </c>
      <c r="G91" s="19">
        <v>150</v>
      </c>
      <c r="H91" s="19"/>
      <c r="I91" s="19"/>
      <c r="J91" s="19" t="s">
        <v>102</v>
      </c>
      <c r="K91" s="21" t="s">
        <v>301</v>
      </c>
      <c r="L91" s="21"/>
    </row>
    <row r="92" spans="1:12" ht="121.5" customHeight="1">
      <c r="A92" s="19">
        <v>3.3</v>
      </c>
      <c r="B92" s="21" t="s">
        <v>302</v>
      </c>
      <c r="C92" s="22" t="s">
        <v>303</v>
      </c>
      <c r="D92" s="19" t="s">
        <v>65</v>
      </c>
      <c r="E92" s="19">
        <v>2023</v>
      </c>
      <c r="F92" s="19">
        <f t="shared" si="8"/>
        <v>135</v>
      </c>
      <c r="G92" s="19">
        <v>135</v>
      </c>
      <c r="H92" s="19"/>
      <c r="I92" s="19"/>
      <c r="J92" s="19" t="s">
        <v>112</v>
      </c>
      <c r="K92" s="21" t="s">
        <v>304</v>
      </c>
      <c r="L92" s="21"/>
    </row>
    <row r="93" spans="1:12" ht="84.75" customHeight="1">
      <c r="A93" s="19">
        <v>3.4</v>
      </c>
      <c r="B93" s="21" t="s">
        <v>305</v>
      </c>
      <c r="C93" s="22" t="s">
        <v>306</v>
      </c>
      <c r="D93" s="19" t="s">
        <v>128</v>
      </c>
      <c r="E93" s="19">
        <v>2023</v>
      </c>
      <c r="F93" s="19">
        <f t="shared" si="8"/>
        <v>195</v>
      </c>
      <c r="G93" s="19">
        <v>195</v>
      </c>
      <c r="H93" s="19"/>
      <c r="I93" s="19"/>
      <c r="J93" s="19" t="s">
        <v>133</v>
      </c>
      <c r="K93" s="21" t="s">
        <v>307</v>
      </c>
      <c r="L93" s="21"/>
    </row>
    <row r="94" spans="1:12" ht="94.5" customHeight="1">
      <c r="A94" s="19">
        <v>3.5</v>
      </c>
      <c r="B94" s="21" t="s">
        <v>308</v>
      </c>
      <c r="C94" s="22" t="s">
        <v>309</v>
      </c>
      <c r="D94" s="19" t="s">
        <v>208</v>
      </c>
      <c r="E94" s="19">
        <v>2023</v>
      </c>
      <c r="F94" s="19">
        <f t="shared" si="8"/>
        <v>165</v>
      </c>
      <c r="G94" s="19">
        <v>165</v>
      </c>
      <c r="H94" s="19"/>
      <c r="I94" s="19"/>
      <c r="J94" s="19" t="s">
        <v>152</v>
      </c>
      <c r="K94" s="21" t="s">
        <v>310</v>
      </c>
      <c r="L94" s="21"/>
    </row>
    <row r="95" spans="1:12" ht="63.75">
      <c r="A95" s="19">
        <v>3.6</v>
      </c>
      <c r="B95" s="21" t="s">
        <v>311</v>
      </c>
      <c r="C95" s="22" t="s">
        <v>312</v>
      </c>
      <c r="D95" s="19" t="s">
        <v>91</v>
      </c>
      <c r="E95" s="19">
        <v>2023</v>
      </c>
      <c r="F95" s="19">
        <f t="shared" si="8"/>
        <v>15</v>
      </c>
      <c r="G95" s="19">
        <v>15</v>
      </c>
      <c r="H95" s="19"/>
      <c r="I95" s="19"/>
      <c r="J95" s="19" t="s">
        <v>92</v>
      </c>
      <c r="K95" s="21" t="s">
        <v>313</v>
      </c>
      <c r="L95" s="21"/>
    </row>
    <row r="96" spans="1:12" s="7" customFormat="1" ht="99" customHeight="1">
      <c r="A96" s="23">
        <v>3.7</v>
      </c>
      <c r="B96" s="24" t="s">
        <v>314</v>
      </c>
      <c r="C96" s="25" t="s">
        <v>315</v>
      </c>
      <c r="D96" s="23" t="s">
        <v>165</v>
      </c>
      <c r="E96" s="23">
        <v>2023</v>
      </c>
      <c r="F96" s="23">
        <v>80</v>
      </c>
      <c r="G96" s="23">
        <v>80</v>
      </c>
      <c r="H96" s="23"/>
      <c r="I96" s="23"/>
      <c r="J96" s="23" t="s">
        <v>166</v>
      </c>
      <c r="K96" s="24" t="s">
        <v>316</v>
      </c>
      <c r="L96" s="24"/>
    </row>
    <row r="97" spans="1:12" s="8" customFormat="1" ht="78.75" customHeight="1">
      <c r="A97" s="19">
        <v>3.8</v>
      </c>
      <c r="B97" s="21" t="s">
        <v>317</v>
      </c>
      <c r="C97" s="22" t="s">
        <v>318</v>
      </c>
      <c r="D97" s="19" t="s">
        <v>170</v>
      </c>
      <c r="E97" s="19">
        <v>2023</v>
      </c>
      <c r="F97" s="19">
        <v>50</v>
      </c>
      <c r="G97" s="19">
        <v>50</v>
      </c>
      <c r="H97" s="19"/>
      <c r="I97" s="19"/>
      <c r="J97" s="19" t="s">
        <v>172</v>
      </c>
      <c r="K97" s="21" t="s">
        <v>319</v>
      </c>
      <c r="L97" s="21"/>
    </row>
    <row r="98" spans="1:12" s="8" customFormat="1" ht="100.5" customHeight="1">
      <c r="A98" s="19">
        <v>3.9</v>
      </c>
      <c r="B98" s="21" t="s">
        <v>320</v>
      </c>
      <c r="C98" s="22" t="s">
        <v>321</v>
      </c>
      <c r="D98" s="19" t="s">
        <v>179</v>
      </c>
      <c r="E98" s="19">
        <v>2023</v>
      </c>
      <c r="F98" s="19">
        <v>60</v>
      </c>
      <c r="G98" s="19">
        <v>60</v>
      </c>
      <c r="H98" s="19"/>
      <c r="I98" s="19"/>
      <c r="J98" s="19" t="s">
        <v>180</v>
      </c>
      <c r="K98" s="21" t="s">
        <v>322</v>
      </c>
      <c r="L98" s="21"/>
    </row>
    <row r="99" spans="1:12" s="6" customFormat="1" ht="58.5" customHeight="1">
      <c r="A99" s="19">
        <v>4</v>
      </c>
      <c r="B99" s="21" t="s">
        <v>323</v>
      </c>
      <c r="C99" s="22"/>
      <c r="D99" s="19">
        <v>1</v>
      </c>
      <c r="E99" s="19"/>
      <c r="F99" s="19">
        <f>G99</f>
        <v>883</v>
      </c>
      <c r="G99" s="19">
        <f>G100+G101+G102+G103+G104+G105+G106+G107+G108</f>
        <v>883</v>
      </c>
      <c r="H99" s="19"/>
      <c r="I99" s="19"/>
      <c r="J99" s="19" t="s">
        <v>262</v>
      </c>
      <c r="K99" s="21"/>
      <c r="L99" s="21"/>
    </row>
    <row r="100" spans="1:12" s="6" customFormat="1" ht="171" customHeight="1">
      <c r="A100" s="23">
        <v>4.1</v>
      </c>
      <c r="B100" s="24" t="s">
        <v>324</v>
      </c>
      <c r="C100" s="30" t="s">
        <v>325</v>
      </c>
      <c r="D100" s="23" t="s">
        <v>96</v>
      </c>
      <c r="E100" s="23">
        <v>2023</v>
      </c>
      <c r="F100" s="23">
        <v>80</v>
      </c>
      <c r="G100" s="23">
        <v>80</v>
      </c>
      <c r="H100" s="23"/>
      <c r="I100" s="23"/>
      <c r="J100" s="23" t="s">
        <v>97</v>
      </c>
      <c r="K100" s="24" t="s">
        <v>326</v>
      </c>
      <c r="L100" s="24"/>
    </row>
    <row r="101" spans="1:12" s="9" customFormat="1" ht="63.75">
      <c r="A101" s="23">
        <v>4.2</v>
      </c>
      <c r="B101" s="24" t="s">
        <v>327</v>
      </c>
      <c r="C101" s="25" t="s">
        <v>328</v>
      </c>
      <c r="D101" s="23" t="s">
        <v>101</v>
      </c>
      <c r="E101" s="23">
        <v>2023</v>
      </c>
      <c r="F101" s="23">
        <v>103</v>
      </c>
      <c r="G101" s="23">
        <v>103</v>
      </c>
      <c r="H101" s="23"/>
      <c r="I101" s="23"/>
      <c r="J101" s="23" t="s">
        <v>102</v>
      </c>
      <c r="K101" s="24" t="s">
        <v>329</v>
      </c>
      <c r="L101" s="24"/>
    </row>
    <row r="102" spans="1:12" s="6" customFormat="1" ht="90" customHeight="1">
      <c r="A102" s="23">
        <v>4.3</v>
      </c>
      <c r="B102" s="24" t="s">
        <v>330</v>
      </c>
      <c r="C102" s="25" t="s">
        <v>331</v>
      </c>
      <c r="D102" s="23" t="s">
        <v>65</v>
      </c>
      <c r="E102" s="23">
        <v>2023</v>
      </c>
      <c r="F102" s="23">
        <v>50</v>
      </c>
      <c r="G102" s="23">
        <v>50</v>
      </c>
      <c r="H102" s="23"/>
      <c r="I102" s="23"/>
      <c r="J102" s="23" t="s">
        <v>112</v>
      </c>
      <c r="K102" s="24" t="s">
        <v>332</v>
      </c>
      <c r="L102" s="24"/>
    </row>
    <row r="103" spans="1:12" s="6" customFormat="1" ht="69" customHeight="1">
      <c r="A103" s="23">
        <v>4.4</v>
      </c>
      <c r="B103" s="24" t="s">
        <v>333</v>
      </c>
      <c r="C103" s="25" t="s">
        <v>334</v>
      </c>
      <c r="D103" s="23" t="s">
        <v>128</v>
      </c>
      <c r="E103" s="23" t="s">
        <v>171</v>
      </c>
      <c r="F103" s="23">
        <f aca="true" t="shared" si="9" ref="F103:F108">SUM(G103:I103)</f>
        <v>400</v>
      </c>
      <c r="G103" s="23">
        <v>400</v>
      </c>
      <c r="H103" s="23"/>
      <c r="I103" s="23"/>
      <c r="J103" s="23" t="s">
        <v>133</v>
      </c>
      <c r="K103" s="24" t="s">
        <v>335</v>
      </c>
      <c r="L103" s="24"/>
    </row>
    <row r="104" spans="1:12" s="6" customFormat="1" ht="94.5" customHeight="1">
      <c r="A104" s="23">
        <v>4.5</v>
      </c>
      <c r="B104" s="24" t="s">
        <v>336</v>
      </c>
      <c r="C104" s="25" t="s">
        <v>337</v>
      </c>
      <c r="D104" s="23" t="s">
        <v>208</v>
      </c>
      <c r="E104" s="23">
        <v>2023</v>
      </c>
      <c r="F104" s="23">
        <f t="shared" si="9"/>
        <v>70</v>
      </c>
      <c r="G104" s="23">
        <v>70</v>
      </c>
      <c r="H104" s="23"/>
      <c r="I104" s="23"/>
      <c r="J104" s="23" t="s">
        <v>152</v>
      </c>
      <c r="K104" s="24" t="s">
        <v>338</v>
      </c>
      <c r="L104" s="24"/>
    </row>
    <row r="105" spans="1:12" s="6" customFormat="1" ht="84" customHeight="1">
      <c r="A105" s="23">
        <v>4.6</v>
      </c>
      <c r="B105" s="24" t="s">
        <v>339</v>
      </c>
      <c r="C105" s="25" t="s">
        <v>340</v>
      </c>
      <c r="D105" s="23" t="s">
        <v>91</v>
      </c>
      <c r="E105" s="23">
        <v>2023</v>
      </c>
      <c r="F105" s="23">
        <f t="shared" si="9"/>
        <v>30</v>
      </c>
      <c r="G105" s="23">
        <v>30</v>
      </c>
      <c r="H105" s="23"/>
      <c r="I105" s="23"/>
      <c r="J105" s="23" t="s">
        <v>92</v>
      </c>
      <c r="K105" s="24" t="s">
        <v>341</v>
      </c>
      <c r="L105" s="24"/>
    </row>
    <row r="106" spans="1:12" s="6" customFormat="1" ht="84" customHeight="1">
      <c r="A106" s="23">
        <v>4.7</v>
      </c>
      <c r="B106" s="24" t="s">
        <v>342</v>
      </c>
      <c r="C106" s="25" t="s">
        <v>343</v>
      </c>
      <c r="D106" s="23" t="s">
        <v>165</v>
      </c>
      <c r="E106" s="23">
        <v>2023</v>
      </c>
      <c r="F106" s="23">
        <f t="shared" si="9"/>
        <v>50</v>
      </c>
      <c r="G106" s="23">
        <v>50</v>
      </c>
      <c r="H106" s="23"/>
      <c r="I106" s="23"/>
      <c r="J106" s="23" t="s">
        <v>166</v>
      </c>
      <c r="K106" s="24" t="s">
        <v>344</v>
      </c>
      <c r="L106" s="24"/>
    </row>
    <row r="107" spans="1:12" s="6" customFormat="1" ht="174" customHeight="1">
      <c r="A107" s="23">
        <v>4.8</v>
      </c>
      <c r="B107" s="24" t="s">
        <v>345</v>
      </c>
      <c r="C107" s="25" t="s">
        <v>346</v>
      </c>
      <c r="D107" s="23" t="s">
        <v>170</v>
      </c>
      <c r="E107" s="23">
        <v>2023</v>
      </c>
      <c r="F107" s="23">
        <f t="shared" si="9"/>
        <v>50</v>
      </c>
      <c r="G107" s="23">
        <v>50</v>
      </c>
      <c r="H107" s="23"/>
      <c r="I107" s="23"/>
      <c r="J107" s="23" t="s">
        <v>172</v>
      </c>
      <c r="K107" s="24" t="s">
        <v>347</v>
      </c>
      <c r="L107" s="24"/>
    </row>
    <row r="108" spans="1:12" s="6" customFormat="1" ht="90" customHeight="1">
      <c r="A108" s="23">
        <v>4.9</v>
      </c>
      <c r="B108" s="24" t="s">
        <v>348</v>
      </c>
      <c r="C108" s="25" t="s">
        <v>349</v>
      </c>
      <c r="D108" s="23" t="s">
        <v>179</v>
      </c>
      <c r="E108" s="23">
        <v>2023</v>
      </c>
      <c r="F108" s="23">
        <f t="shared" si="9"/>
        <v>50</v>
      </c>
      <c r="G108" s="23">
        <v>50</v>
      </c>
      <c r="H108" s="23"/>
      <c r="I108" s="23"/>
      <c r="J108" s="23" t="s">
        <v>180</v>
      </c>
      <c r="K108" s="24" t="s">
        <v>350</v>
      </c>
      <c r="L108" s="24"/>
    </row>
    <row r="109" spans="1:12" ht="39" customHeight="1">
      <c r="A109" s="19" t="s">
        <v>270</v>
      </c>
      <c r="B109" s="21" t="s">
        <v>351</v>
      </c>
      <c r="C109" s="22"/>
      <c r="D109" s="19">
        <v>3</v>
      </c>
      <c r="E109" s="19"/>
      <c r="F109" s="19">
        <f>SUM(F110:F112)</f>
        <v>316.13</v>
      </c>
      <c r="G109" s="19">
        <f>SUM(G110:G112)</f>
        <v>316.13</v>
      </c>
      <c r="H109" s="19"/>
      <c r="I109" s="19"/>
      <c r="J109" s="19"/>
      <c r="K109" s="21"/>
      <c r="L109" s="21"/>
    </row>
    <row r="110" spans="1:12" ht="141.75" customHeight="1">
      <c r="A110" s="19">
        <v>1</v>
      </c>
      <c r="B110" s="21" t="s">
        <v>352</v>
      </c>
      <c r="C110" s="22" t="s">
        <v>353</v>
      </c>
      <c r="D110" s="49" t="s">
        <v>354</v>
      </c>
      <c r="E110" s="19">
        <v>2023</v>
      </c>
      <c r="F110" s="19">
        <v>25</v>
      </c>
      <c r="G110" s="19">
        <v>25</v>
      </c>
      <c r="H110" s="19"/>
      <c r="I110" s="19"/>
      <c r="J110" s="19" t="s">
        <v>355</v>
      </c>
      <c r="K110" s="21" t="s">
        <v>356</v>
      </c>
      <c r="L110" s="21"/>
    </row>
    <row r="111" spans="1:12" ht="144" customHeight="1">
      <c r="A111" s="19">
        <v>2</v>
      </c>
      <c r="B111" s="21" t="s">
        <v>357</v>
      </c>
      <c r="C111" s="50" t="s">
        <v>358</v>
      </c>
      <c r="D111" s="49" t="s">
        <v>359</v>
      </c>
      <c r="E111" s="19">
        <v>2023</v>
      </c>
      <c r="F111" s="19">
        <v>25</v>
      </c>
      <c r="G111" s="19">
        <v>25</v>
      </c>
      <c r="H111" s="19"/>
      <c r="I111" s="19"/>
      <c r="J111" s="19" t="s">
        <v>355</v>
      </c>
      <c r="K111" s="21" t="s">
        <v>356</v>
      </c>
      <c r="L111" s="21"/>
    </row>
    <row r="112" spans="1:12" ht="48" customHeight="1">
      <c r="A112" s="19">
        <v>3</v>
      </c>
      <c r="B112" s="21" t="s">
        <v>360</v>
      </c>
      <c r="C112" s="22" t="s">
        <v>361</v>
      </c>
      <c r="D112" s="19" t="s">
        <v>362</v>
      </c>
      <c r="E112" s="19">
        <v>2023</v>
      </c>
      <c r="F112" s="19">
        <v>266.13</v>
      </c>
      <c r="G112" s="19">
        <v>266.13</v>
      </c>
      <c r="H112" s="19"/>
      <c r="I112" s="19"/>
      <c r="J112" s="35" t="s">
        <v>363</v>
      </c>
      <c r="K112" s="37" t="s">
        <v>364</v>
      </c>
      <c r="L112" s="37"/>
    </row>
  </sheetData>
  <sheetProtection/>
  <mergeCells count="10">
    <mergeCell ref="A1:L1"/>
    <mergeCell ref="F2:I2"/>
    <mergeCell ref="A2:A3"/>
    <mergeCell ref="B2:B3"/>
    <mergeCell ref="C2:C3"/>
    <mergeCell ref="D2:D3"/>
    <mergeCell ref="E2:E3"/>
    <mergeCell ref="J2:J3"/>
    <mergeCell ref="K2:K3"/>
    <mergeCell ref="L2:L3"/>
  </mergeCells>
  <printOptions horizontalCentered="1"/>
  <pageMargins left="0.7868055555555555" right="0.7868055555555555" top="0.9840277777777777" bottom="0.9840277777777777" header="0.5" footer="0.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2018-03-20T06:46:00Z</cp:lastPrinted>
  <dcterms:created xsi:type="dcterms:W3CDTF">2016-09-03T03:25:00Z</dcterms:created>
  <dcterms:modified xsi:type="dcterms:W3CDTF">2023-09-06T02:03:36Z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false</vt:bool>
  </property>
  <property fmtid="{D5CDD505-2E9C-101B-9397-08002B2CF9AE}" pid="5" name="I">
    <vt:lpwstr>DBF58CB11B6C4F20998B631C10F5248A</vt:lpwstr>
  </property>
</Properties>
</file>