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1" sheetId="3" r:id="rId1"/>
    <sheet name="附件2 (仅填新增项目)" sheetId="10" r:id="rId2"/>
    <sheet name="附件3（仅填调减项目）" sheetId="8" r:id="rId3"/>
    <sheet name="附件4" sheetId="9" r:id="rId4"/>
    <sheet name="附件5 项目变动后汇总明细表" sheetId="11" r:id="rId5"/>
  </sheets>
  <definedNames>
    <definedName name="_xlnm._FilterDatabase" localSheetId="4" hidden="1">'附件5 项目变动后汇总明细表'!$A$6:$U$88</definedName>
    <definedName name="_xlnm.Print_Titles" localSheetId="0">附件1!$2:$5</definedName>
    <definedName name="_xlnm.Print_Area" localSheetId="4">'附件5 项目变动后汇总明细表'!$A$1:$U$88</definedName>
    <definedName name="_xlnm.Print_Titles" localSheetId="4">'附件5 项目变动后汇总明细表'!$4:$6</definedName>
    <definedName name="_xlnm.Print_Titles" localSheetId="2">'附件3（仅填调减项目）'!$4:$6</definedName>
  </definedNames>
  <calcPr calcId="144525"/>
</workbook>
</file>

<file path=xl/sharedStrings.xml><?xml version="1.0" encoding="utf-8"?>
<sst xmlns="http://schemas.openxmlformats.org/spreadsheetml/2006/main" count="960" uniqueCount="367">
  <si>
    <t>附表1</t>
  </si>
  <si>
    <r>
      <rPr>
        <b/>
        <u/>
        <sz val="20"/>
        <color rgb="FF000000"/>
        <rFont val="方正小标宋简体"/>
        <charset val="134"/>
      </rPr>
      <t xml:space="preserve"> 西畴 </t>
    </r>
    <r>
      <rPr>
        <b/>
        <sz val="20"/>
        <color rgb="FF000000"/>
        <rFont val="方正小标宋简体"/>
        <charset val="134"/>
      </rPr>
      <t>县统筹整合财政涉农资金来源情况表</t>
    </r>
  </si>
  <si>
    <t xml:space="preserve"> 单位：万元</t>
  </si>
  <si>
    <t>序号</t>
  </si>
  <si>
    <t>统筹整合财政涉农资金名称</t>
  </si>
  <si>
    <r>
      <rPr>
        <b/>
        <sz val="10"/>
        <color indexed="8"/>
        <rFont val="宋体"/>
        <charset val="134"/>
      </rPr>
      <t>上年度涉农资金投入规模</t>
    </r>
  </si>
  <si>
    <r>
      <rPr>
        <b/>
        <sz val="10"/>
        <color indexed="8"/>
        <rFont val="宋体"/>
        <charset val="134"/>
      </rPr>
      <t>本年度涉农资金投入规模</t>
    </r>
  </si>
  <si>
    <r>
      <rPr>
        <b/>
        <sz val="10"/>
        <color indexed="8"/>
        <rFont val="宋体"/>
        <charset val="134"/>
      </rPr>
      <t>收到总规模</t>
    </r>
  </si>
  <si>
    <r>
      <rPr>
        <b/>
        <sz val="10"/>
        <color indexed="8"/>
        <rFont val="宋体"/>
        <charset val="134"/>
      </rPr>
      <t>其中实际纳入整合使用金额</t>
    </r>
  </si>
  <si>
    <r>
      <rPr>
        <b/>
        <sz val="10"/>
        <color indexed="8"/>
        <rFont val="宋体"/>
        <charset val="134"/>
      </rPr>
      <t>实际收到资金规模</t>
    </r>
  </si>
  <si>
    <r>
      <rPr>
        <b/>
        <sz val="10"/>
        <color indexed="8"/>
        <rFont val="宋体"/>
        <charset val="134"/>
      </rPr>
      <t>年初方案规模</t>
    </r>
  </si>
  <si>
    <r>
      <rPr>
        <b/>
        <sz val="10"/>
        <color indexed="8"/>
        <rFont val="宋体"/>
        <charset val="134"/>
      </rPr>
      <t>调整方案规模</t>
    </r>
  </si>
  <si>
    <r>
      <rPr>
        <b/>
        <sz val="10"/>
        <color indexed="8"/>
        <rFont val="宋体"/>
        <charset val="134"/>
      </rPr>
      <t>补充方案规模</t>
    </r>
  </si>
  <si>
    <r>
      <rPr>
        <sz val="10"/>
        <color indexed="8"/>
        <rFont val="宋体"/>
        <charset val="134"/>
      </rPr>
      <t>合计</t>
    </r>
  </si>
  <si>
    <r>
      <rPr>
        <b/>
        <sz val="11"/>
        <color indexed="8"/>
        <rFont val="宋体"/>
        <charset val="134"/>
      </rPr>
      <t>一</t>
    </r>
  </si>
  <si>
    <r>
      <rPr>
        <b/>
        <sz val="11"/>
        <rFont val="宋体"/>
        <charset val="134"/>
      </rPr>
      <t>中央财政合计</t>
    </r>
  </si>
  <si>
    <r>
      <rPr>
        <sz val="11"/>
        <rFont val="宋体"/>
        <charset val="134"/>
      </rPr>
      <t>中央财政专项扶贫资金</t>
    </r>
  </si>
  <si>
    <r>
      <rPr>
        <sz val="11"/>
        <rFont val="宋体"/>
        <charset val="134"/>
      </rPr>
      <t>水利发展资金</t>
    </r>
  </si>
  <si>
    <r>
      <rPr>
        <sz val="10"/>
        <rFont val="宋体"/>
        <charset val="134"/>
      </rPr>
      <t>农业生产发展资金（不含耕地地力保护补贴、农机购置补贴、支持适度规模经营、有机肥替代、农机深耕深松、良种良法部分、产业乡村强县示范行动、现代农业产业园）</t>
    </r>
  </si>
  <si>
    <r>
      <rPr>
        <sz val="10"/>
        <rFont val="宋体"/>
        <charset val="134"/>
      </rPr>
      <t>林业改革发展资金</t>
    </r>
    <r>
      <rPr>
        <sz val="10"/>
        <rFont val="Times New Roman"/>
        <charset val="134"/>
      </rPr>
      <t>(</t>
    </r>
    <r>
      <rPr>
        <sz val="10"/>
        <rFont val="宋体"/>
        <charset val="134"/>
      </rPr>
      <t>不含森林资源管护和相关试点资金</t>
    </r>
    <r>
      <rPr>
        <sz val="10"/>
        <rFont val="Times New Roman"/>
        <charset val="134"/>
      </rPr>
      <t>)</t>
    </r>
  </si>
  <si>
    <r>
      <rPr>
        <sz val="11"/>
        <rFont val="宋体"/>
        <charset val="134"/>
      </rPr>
      <t>农田建设补助资金</t>
    </r>
  </si>
  <si>
    <r>
      <rPr>
        <sz val="11"/>
        <rFont val="宋体"/>
        <charset val="134"/>
      </rPr>
      <t>农村综合改革转移支付</t>
    </r>
  </si>
  <si>
    <r>
      <rPr>
        <sz val="11"/>
        <rFont val="宋体"/>
        <charset val="134"/>
      </rPr>
      <t>林业生态保护恢复资金（草原生态修复治理补助资金部分）</t>
    </r>
  </si>
  <si>
    <r>
      <rPr>
        <sz val="11"/>
        <rFont val="宋体"/>
        <charset val="134"/>
      </rPr>
      <t>农村环境整治资金</t>
    </r>
  </si>
  <si>
    <r>
      <rPr>
        <sz val="10"/>
        <rFont val="宋体"/>
        <charset val="134"/>
      </rPr>
      <t>车辆购置税收入补助地方用于一般公路建设项目资金（支持农村公路部分）</t>
    </r>
  </si>
  <si>
    <r>
      <rPr>
        <sz val="11"/>
        <rFont val="宋体"/>
        <charset val="134"/>
      </rPr>
      <t>农村危房改造补助资金</t>
    </r>
  </si>
  <si>
    <r>
      <rPr>
        <sz val="11"/>
        <rFont val="宋体"/>
        <charset val="134"/>
      </rPr>
      <t>中央专项彩票公益金支持扶贫资金</t>
    </r>
  </si>
  <si>
    <r>
      <rPr>
        <sz val="11"/>
        <rFont val="宋体"/>
        <charset val="134"/>
      </rPr>
      <t>产粮大县奖励资金</t>
    </r>
  </si>
  <si>
    <r>
      <rPr>
        <sz val="11"/>
        <rFont val="宋体"/>
        <charset val="134"/>
      </rPr>
      <t>生猪（牛羊）调出大县奖励资金（省级统筹部分）</t>
    </r>
  </si>
  <si>
    <r>
      <rPr>
        <sz val="11"/>
        <rFont val="宋体"/>
        <charset val="134"/>
      </rPr>
      <t>农业资源及生态保护补助资金（对农民的直接补贴除外）</t>
    </r>
  </si>
  <si>
    <r>
      <rPr>
        <sz val="11"/>
        <rFont val="宋体"/>
        <charset val="134"/>
      </rPr>
      <t>旅游发展基金</t>
    </r>
  </si>
  <si>
    <r>
      <rPr>
        <sz val="11"/>
        <rFont val="宋体"/>
        <charset val="134"/>
      </rPr>
      <t>中央预算内投资用于</t>
    </r>
    <r>
      <rPr>
        <sz val="11"/>
        <rFont val="Times New Roman"/>
        <charset val="134"/>
      </rPr>
      <t>“</t>
    </r>
    <r>
      <rPr>
        <sz val="11"/>
        <rFont val="宋体"/>
        <charset val="134"/>
      </rPr>
      <t>三农</t>
    </r>
    <r>
      <rPr>
        <sz val="11"/>
        <rFont val="Times New Roman"/>
        <charset val="134"/>
      </rPr>
      <t>”</t>
    </r>
    <r>
      <rPr>
        <sz val="11"/>
        <rFont val="宋体"/>
        <charset val="134"/>
      </rPr>
      <t>建设部分（不包括国家水网骨干工程、饮水安全保障工程、气象基础设施、农村电网巩固提升工程、生态保护和修复方面的支出）</t>
    </r>
  </si>
  <si>
    <r>
      <rPr>
        <sz val="11"/>
        <color theme="1"/>
        <rFont val="宋体"/>
        <charset val="134"/>
      </rPr>
      <t>其他</t>
    </r>
  </si>
  <si>
    <r>
      <rPr>
        <b/>
        <sz val="11"/>
        <color indexed="8"/>
        <rFont val="宋体"/>
        <charset val="134"/>
      </rPr>
      <t>二</t>
    </r>
  </si>
  <si>
    <r>
      <rPr>
        <b/>
        <sz val="11"/>
        <color indexed="8"/>
        <rFont val="宋体"/>
        <charset val="134"/>
      </rPr>
      <t>省级财政资金小计</t>
    </r>
  </si>
  <si>
    <r>
      <rPr>
        <sz val="11"/>
        <color indexed="8"/>
        <rFont val="宋体"/>
        <charset val="134"/>
      </rPr>
      <t>省级衔接推进乡村振兴资金</t>
    </r>
  </si>
  <si>
    <r>
      <rPr>
        <sz val="11"/>
        <color indexed="8"/>
        <rFont val="宋体"/>
        <charset val="134"/>
      </rPr>
      <t>其他涉农资金</t>
    </r>
  </si>
  <si>
    <r>
      <rPr>
        <sz val="10"/>
        <color indexed="8"/>
        <rFont val="宋体"/>
        <charset val="134"/>
      </rPr>
      <t>以前年度结余资金统筹后重新安排</t>
    </r>
  </si>
  <si>
    <r>
      <rPr>
        <b/>
        <sz val="10"/>
        <color indexed="8"/>
        <rFont val="宋体"/>
        <charset val="134"/>
      </rPr>
      <t>三</t>
    </r>
  </si>
  <si>
    <r>
      <rPr>
        <b/>
        <sz val="10"/>
        <color indexed="8"/>
        <rFont val="宋体"/>
        <charset val="134"/>
      </rPr>
      <t>州（市）级统筹整合财政涉农资金小计</t>
    </r>
  </si>
  <si>
    <r>
      <rPr>
        <sz val="10"/>
        <color indexed="8"/>
        <rFont val="宋体"/>
        <charset val="134"/>
      </rPr>
      <t>其中州（市）衔接推进乡村振兴资金</t>
    </r>
  </si>
  <si>
    <r>
      <rPr>
        <b/>
        <sz val="10"/>
        <color indexed="8"/>
        <rFont val="宋体"/>
        <charset val="134"/>
      </rPr>
      <t>四</t>
    </r>
  </si>
  <si>
    <r>
      <rPr>
        <b/>
        <sz val="10"/>
        <color indexed="8"/>
        <rFont val="宋体"/>
        <charset val="134"/>
      </rPr>
      <t>县级统筹整合财政涉农资金小计</t>
    </r>
  </si>
  <si>
    <r>
      <rPr>
        <sz val="10"/>
        <color indexed="8"/>
        <rFont val="宋体"/>
        <charset val="134"/>
      </rPr>
      <t>其中县级衔接推进乡村振兴资金</t>
    </r>
  </si>
  <si>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</si>
  <si>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</si>
  <si>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</si>
  <si>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附表2</t>
  </si>
  <si>
    <r>
      <rPr>
        <b/>
        <u/>
        <sz val="20"/>
        <color rgb="FF000000"/>
        <rFont val="方正小标宋简体"/>
        <charset val="134"/>
      </rPr>
      <t xml:space="preserve"> 西畴 </t>
    </r>
    <r>
      <rPr>
        <b/>
        <sz val="20"/>
        <color rgb="FF000000"/>
        <rFont val="方正小标宋简体"/>
        <charset val="134"/>
      </rPr>
      <t>县统筹整合财政涉农资金项目表（年终方案增加项目明细）</t>
    </r>
  </si>
  <si>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</si>
  <si>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</si>
  <si>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</si>
  <si>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</si>
  <si>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</si>
  <si>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</si>
  <si>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</si>
  <si>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</si>
  <si>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</si>
  <si>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</si>
  <si>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</si>
  <si>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</si>
  <si>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
主管
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</si>
  <si>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</si>
  <si>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</si>
  <si>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</si>
  <si>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</si>
  <si>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</si>
  <si>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</si>
  <si>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</si>
  <si>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</si>
  <si>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</si>
  <si>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</si>
  <si>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</si>
  <si>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</si>
  <si>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</si>
  <si>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合计</t>
  </si>
  <si>
    <t>一</t>
  </si>
  <si>
    <t>农业生产</t>
  </si>
  <si>
    <t>西畴县甘蔗产业配套设施建设项目</t>
  </si>
  <si>
    <t>是</t>
  </si>
  <si>
    <t>基础设施建设</t>
  </si>
  <si>
    <t>莲花塘、柏林、法斗</t>
  </si>
  <si>
    <t>在全县3个乡镇配套建设甘蔗产业道路。其中：柏林乡2条，法斗乡7条，莲花塘乡5条，。在全县种植甘蔗的乡镇组织蔗区道路进行提档升级、维修、新开挖等工程，以提高广大群众发展甘蔗产业，稳定增收的积极性，实现蔗农增收、企业增效。</t>
  </si>
  <si>
    <t>2022. 01</t>
  </si>
  <si>
    <t>2022. 12</t>
  </si>
  <si>
    <t>在全县3个乡镇组织蔗区道路进行提档升级、维修、新开挖等工程，以提高广大群众发展甘蔗产业，稳定增收的积极性，实现蔗农增收、企业增效。其中柏林乡2条9.57万元，法斗乡7条13.3376万元，莲花塘乡5条29.27424万元。惠及农户1350户4150人，其中边缘户等低收入群体632户1831人。</t>
  </si>
  <si>
    <t>各乡镇</t>
  </si>
  <si>
    <t>农科局</t>
  </si>
  <si>
    <t>西畴县2022年彩色水稻种植项目</t>
  </si>
  <si>
    <t>产业发展</t>
  </si>
  <si>
    <t>西洒镇瓦厂汤谷</t>
  </si>
  <si>
    <t>开展彩色水稻种植核心示范面积30亩，带动汤谷旅游业发展，助力乡村振兴。</t>
  </si>
  <si>
    <t>彩色水稻种植是稳粮促增收的有效途径。通过项目建设能有效提高西畴县彩色水稻种植生产能力，全面提升彩色水稻种植水平，对带动全县彩色水稻种植具有重大作用。实施彩色水稻示范种植30亩，示范区水稻平均单产300公斤，按6元/公斤销售，亩产值1800元，实施核心示范区实现产值5.4万元。通过彩色水稻项目提高汤谷旅游知名度，增加游客量，预计可实现旅游30万元，带动73户农户336人实现增收。</t>
  </si>
  <si>
    <t>西洒镇人民政府</t>
  </si>
  <si>
    <t>柏林乡低效油茶林改造项目</t>
  </si>
  <si>
    <t>柏林乡</t>
  </si>
  <si>
    <t>在柏林村、马蹄寨村实施土壤翻耕700亩，茶树修枝整形700亩，农药综合防治及施肥700亩，机耕路1000米</t>
  </si>
  <si>
    <t>通过项目实施，可提油茶产量，达160公斤，实现产品产值240万元以上，同时提升油茶品牌知名度。可带动农户160户180人，其中低收入户45户52人务工获得收入。</t>
  </si>
  <si>
    <t>柏林乡人民政府</t>
  </si>
  <si>
    <t>董马乡芹菜塘村三家寨村小组产业机耕路建设</t>
  </si>
  <si>
    <t>董马乡</t>
  </si>
  <si>
    <t>在芹菜塘村三家寨村小组新开挖建设产业机耕路1条400米。</t>
  </si>
  <si>
    <t>项目建成后，便于群众运送畜禽粪污等农家肥料及粮食收获，提高种植业发展便利条件，可使项目区农户实现节支增收，改善生产条件，直接受益1个村小组30户134人，其中档卡户10户46人。</t>
  </si>
  <si>
    <t>董马乡人民政府</t>
  </si>
  <si>
    <t>......</t>
  </si>
  <si>
    <t>二</t>
  </si>
  <si>
    <t>畜牧生产</t>
  </si>
  <si>
    <t>西畴乌骨鸡品牌培育项目</t>
  </si>
  <si>
    <t>兴街镇</t>
  </si>
  <si>
    <t>开发科技研究5项、品牌打造2项、实验室建设1个450平方米、设备采购31台（套）</t>
  </si>
  <si>
    <t>2022. 03</t>
  </si>
  <si>
    <t>2023. 12</t>
  </si>
  <si>
    <t>通过项目实施，完成“西畴乌骨鸡”地理标志认定及网络知识产权认证（“西畴乌骨鸡”网络商标及“西畴乌骨鸡”网址），联合完成“西畴乌骨鸡”品种鉴定、品质测定、纯种筛选等基础性工作，推动农产品取得“SC”认证。大力宣传西畴乌骨鸡，打造西畴乌骨鸡品牌，提升西畴乌骨鸡知名度，创造乌骨鸡品牌效应，提升乌骨鸡产品质量安全。可让1400户4900人农户直接受益增加收入，其中边缘户等低收入群体280户980人。</t>
  </si>
  <si>
    <t>西畴县龙堂乌骨鸡养殖专业合作社乌骨鸡产业项目</t>
  </si>
  <si>
    <t>养殖西畴乌骨鸡2万羽，常年存栏2.5万羽，年出栏5万羽以上。</t>
  </si>
  <si>
    <t>2022. 10</t>
  </si>
  <si>
    <t>通过项目实施，实现常年存栏西畴乌骨鸡2.5万羽，年出栏5万羽以上，实现户均增收5500元，巩固脱贫成果。惠及农户540户2180人，其中三类对象102户422人。</t>
  </si>
  <si>
    <t>兴街镇人民政府</t>
  </si>
  <si>
    <t>……</t>
  </si>
  <si>
    <t>三</t>
  </si>
  <si>
    <t>林业改革发展</t>
  </si>
  <si>
    <t>四</t>
  </si>
  <si>
    <t>农村综合改革</t>
  </si>
  <si>
    <t>2022年西畴县农业水价综合改革兴街镇安乐片区农田基础设施建设项目</t>
  </si>
  <si>
    <t>兴街镇安乐村岜基—漂漂大寨公路沿线</t>
  </si>
  <si>
    <r>
      <rPr>
        <sz val="10"/>
        <rFont val="方正仿宋_GBK"/>
        <charset val="134"/>
      </rPr>
      <t>一是在项目区新建灌溉沟渠1条223米，维护灌溉灌溉沟渠1条1210米，安装计量设施水表3件，购买应急电源发电机1台，购买大喇叭设备1套。二是罐区工程面积2100亩，设计渠道流量0.04-0.12m</t>
    </r>
    <r>
      <rPr>
        <sz val="10"/>
        <rFont val="宋体"/>
        <charset val="134"/>
      </rPr>
      <t>³</t>
    </r>
    <r>
      <rPr>
        <sz val="10"/>
        <rFont val="方正仿宋_GBK"/>
        <charset val="134"/>
      </rPr>
      <t>/s，根据《灌溉与排水工程设计标准》（GB</t>
    </r>
    <r>
      <rPr>
        <sz val="10"/>
        <rFont val="Arial"/>
        <charset val="0"/>
      </rPr>
      <t> </t>
    </r>
    <r>
      <rPr>
        <sz val="10"/>
        <rFont val="方正仿宋_GBK"/>
        <charset val="134"/>
      </rPr>
      <t>50288-2018）,工程等别为V等，工程建筑物等级为5等。</t>
    </r>
  </si>
  <si>
    <t>通过田间末级水利工程及计量设施配套建设，有效推进项目实现粮食增产105万斤以上，促进节约用水意识建立发挥重要作用，推进片区节水2.1万立方米。惠及农户116户415人，其中低收入贫困人口24户73人。</t>
  </si>
  <si>
    <t>五</t>
  </si>
  <si>
    <t>乡村旅游</t>
  </si>
  <si>
    <t>六</t>
  </si>
  <si>
    <t>水利发展</t>
  </si>
  <si>
    <t>七</t>
  </si>
  <si>
    <t>农田建设</t>
  </si>
  <si>
    <t>八</t>
  </si>
  <si>
    <t>林业草原生态保护恢复</t>
  </si>
  <si>
    <t>九</t>
  </si>
  <si>
    <t>农村环境整治</t>
  </si>
  <si>
    <t>西畴县鸡街乡牛场坝村基础设施建设项目</t>
  </si>
  <si>
    <t>否</t>
  </si>
  <si>
    <t>鸡街乡</t>
  </si>
  <si>
    <t>在鸡街乡牛场坝易地扶贫搬迁集中安置点已竣工幼儿园周边的道路和活动场地硬化工程600平方米(道路213平方米、场地387平方米)。</t>
  </si>
  <si>
    <t>项目建成后，有利于幼儿园周边环境、交通条件明显改善，有效提升幼儿教学质量，间接增加搬迁群众人均收入950元以上。直接惠及会村1452户6361人、幼儿156人，其中档卡户291户1097人。</t>
  </si>
  <si>
    <t>教体局</t>
  </si>
  <si>
    <t>十</t>
  </si>
  <si>
    <t>农村道路建设</t>
  </si>
  <si>
    <t>十一</t>
  </si>
  <si>
    <t>农村危房改造</t>
  </si>
  <si>
    <t>十二</t>
  </si>
  <si>
    <t>农业资源及生态保护</t>
  </si>
  <si>
    <t>十三</t>
  </si>
  <si>
    <t>其他</t>
  </si>
  <si>
    <t>监测帮扶对象公益性岗位</t>
  </si>
  <si>
    <r>
      <rPr>
        <sz val="9"/>
        <color indexed="8"/>
        <rFont val="方正仿宋_GBK"/>
        <charset val="134"/>
      </rPr>
      <t>外出</t>
    </r>
    <r>
      <rPr>
        <sz val="9"/>
        <rFont val="方正仿宋_GBK"/>
        <charset val="134"/>
      </rPr>
      <t>务工脱贫劳动力（含监测帮扶对象）稳定就业</t>
    </r>
  </si>
  <si>
    <t>雨露计划</t>
  </si>
  <si>
    <t>西洒、蚌谷、莲花塘、兴街、新马街、柏林、法斗、董马、鸡街</t>
  </si>
  <si>
    <t>2022年计划中职568人、高职617人，合计1185人419.6万元。</t>
  </si>
  <si>
    <t>春节学期0.15万元/人；秋节学期0.25万元/人；</t>
  </si>
  <si>
    <t>解决全县1185名中职、高职教育建档立卡贫困户子女就学保障，缓解建档立卡贫困户教育负担，确保档卡户子女学有一技之长，适应社会需求，能自食其力，为家庭创收，改变家庭的贫困。</t>
  </si>
  <si>
    <t>其他（当此项金额超过总额的5%时，各州（市）需审核是否存在分类错误情况。）</t>
  </si>
  <si>
    <t>填表说明：1.综合类项目归类以资金投入占比较大的项目类型填列。</t>
  </si>
  <si>
    <t>2.不能新增项目类型。确实无法分类的填到十三项第4小项中。</t>
  </si>
  <si>
    <t>附表3</t>
  </si>
  <si>
    <r>
      <rPr>
        <b/>
        <u/>
        <sz val="20"/>
        <color rgb="FF000000"/>
        <rFont val="方正小标宋简体"/>
        <charset val="134"/>
      </rPr>
      <t xml:space="preserve"> 西畴 </t>
    </r>
    <r>
      <rPr>
        <b/>
        <sz val="20"/>
        <color rgb="FF000000"/>
        <rFont val="方正小标宋简体"/>
        <charset val="134"/>
      </rPr>
      <t>县统筹整合财政涉农资金项目表（年终方案减少项目明细）</t>
    </r>
  </si>
  <si>
    <t>项目实
施部门</t>
  </si>
  <si>
    <t>行业主
管部门</t>
  </si>
  <si>
    <t>西畴县2022年度烤烟产业发展奖补项目</t>
  </si>
  <si>
    <t>西洒等6个乡镇</t>
  </si>
  <si>
    <t>在西洒、法斗、蚌谷、兴街、莲花塘、新马街发展烤烟种植1.6万亩。</t>
  </si>
  <si>
    <t>全县新植烤烟1.6万亩，生产优质烟叶4.1万担。</t>
  </si>
  <si>
    <t>西洒、法斗、蚌谷、兴街、莲花塘、新马街</t>
  </si>
  <si>
    <t>西畴县产业发展小额信贷贴息</t>
  </si>
  <si>
    <t>全县所有乡(镇)</t>
  </si>
  <si>
    <t>2020年9月-2022年12月共673户脱贫户借贷产业发展小额贷款2876.88万元，共需贴息资金597.1238万元</t>
  </si>
  <si>
    <t>用于673户脱贫户(含边缘户等低收入群体)小额贷款贴息；助力脱贫人口和边缘易致贫户发展产业增收，解决发展产业缺少资金的问题，小额信贷能为贷款户年均增收2400元以上，进一步巩固脱贫成果。</t>
  </si>
  <si>
    <t>乡村振兴局</t>
  </si>
  <si>
    <t>西畴县乌骨鸡品种提纯复壮补短板项目</t>
  </si>
  <si>
    <t>改扩建西畴乌骨鸡品种提纯复壮疫病监测体系1个，改造基础设施面积500平方米（包括场面、操作台等），更新监测设备1套。</t>
  </si>
  <si>
    <t>全面提升乌骨鸡标准化养殖水平。惠及农户1233户3966人，其中边缘户等低收入群体95户336人。</t>
  </si>
  <si>
    <t>西畴县董马乡后坝片区机耕路硬化项目</t>
  </si>
  <si>
    <t>在董马乡后坝片区实施机耕路硬化建设7.65公里。</t>
  </si>
  <si>
    <t>2022. 07</t>
  </si>
  <si>
    <t>2023. 05</t>
  </si>
  <si>
    <t>项目建成后，有效改善项目片区450户群众生产生活条件，提高土地使用使用效益，带动群众发展产业增收致富，推动董马乡经济社会持续健康发展，巩固脱贫成果，惠及农户450户1852人，其中边缘户等低收入群体38户156人。</t>
  </si>
  <si>
    <t>西畴县2022年乡村公益性岗位补贴</t>
  </si>
  <si>
    <t>2022年新增安置乡村旅游公共服务人员（包含脱贫不稳定户、边缘易致贫户、其他农村低收入群体）120人。</t>
  </si>
  <si>
    <t>补贴9700元/年.人</t>
  </si>
  <si>
    <t>安置120名就业人员，促进建档立卡户、脱贫监测户或边缘监测户实现增收，巩固脱贫成果。可使120户边缘户等低收入群体家庭实现收入增加。</t>
  </si>
  <si>
    <t>人社局</t>
  </si>
  <si>
    <t>附表4</t>
  </si>
  <si>
    <t>西畴县整合方案项目类型投入情况统计表</t>
  </si>
  <si>
    <t>项目类别</t>
  </si>
  <si>
    <t>补充方案调整合计</t>
  </si>
  <si>
    <t>项目增加数（万元）</t>
  </si>
  <si>
    <t>项目调减数（万元）</t>
  </si>
  <si>
    <r>
      <rPr>
        <sz val="12"/>
        <color indexed="8"/>
        <rFont val="方正仿宋_GBK"/>
        <charset val="134"/>
      </rPr>
      <t>外出</t>
    </r>
    <r>
      <rPr>
        <sz val="12"/>
        <rFont val="方正仿宋_GBK"/>
        <charset val="134"/>
      </rPr>
      <t>务工脱贫劳动力（含监测帮扶对象）稳定就业</t>
    </r>
  </si>
  <si>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</si>
  <si>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</si>
  <si>
    <t>附表5</t>
  </si>
  <si>
    <t>西畴县统筹整合财政涉农资金脱贫攻坚项目表（补充方案项目变动后汇总明细）</t>
  </si>
  <si>
    <t>填报单位：西畴县乡村振兴局</t>
  </si>
  <si>
    <t>是否产业项目（填：是/否）</t>
  </si>
  <si>
    <t>行业主管部门</t>
  </si>
  <si>
    <t>西畴县2022年度甘蔗产业发展奖补项目</t>
  </si>
  <si>
    <t>西洒等9个乡镇</t>
  </si>
  <si>
    <t>1.年实施糖料甘蔗脱毒、健康种植新植10000亩（350万元），机械深耕翻种开沟5300亩（170万元）；2.年实施宿根全膜覆盖16850亩，每亩补助200元（337万元）。3.1月31日前完成栽种7000亩，每亩补助100元（70万元）</t>
  </si>
  <si>
    <t>完成新植甘蔗10000亩，宿根20000亩，总面积28000亩，加快蔗糖原料基地建设，巩固和发展蔗糖产业，实现蔗农增收、企业增效，惠及农户2180户9040人，其中低收入贫困人口988户2964人。</t>
  </si>
  <si>
    <t>西畴县玉米大豆带状复合种植项目</t>
  </si>
  <si>
    <t>在全县9个乡镇开展玉米大豆带状复合种植核心示范样板4500亩，通过样板示范带动全县大豆种植10万亩。</t>
  </si>
  <si>
    <t>核心示范样板4500亩，通过样板示范带动全县大豆种植10万亩。惠及农户1520户4824人，其中低收入贫困人口238户950人。</t>
  </si>
  <si>
    <t>兴街镇岔河片区特色水果品种试验种植基地项目</t>
  </si>
  <si>
    <t>东升村岔河片区</t>
  </si>
  <si>
    <t>在项目区实施特色水果品种试验种植基地土壤改良、试验种植特色水果40亩。</t>
  </si>
  <si>
    <t>完成项目区实施土壤改良、试验种植特色水果40亩。促进项目区群众产业增收。惠及农户108户382人，其中低收入贫困人口12户42人。</t>
  </si>
  <si>
    <t>西畴县乡村振兴美丽村庄示范创建产业类项目</t>
  </si>
  <si>
    <t>在全县各乡镇启动建设美丽村庄45个，结合各村实际、因地制宜，按照产业规模化、绿色化、专业化、组织化、市场化打造“一村一品”产业链；发展乡村旅游、农业休闲旅游、特色蔬菜、水果、万寿菊、中药材等特色产业，打造旅游乡村、田园综合体、民族团结进步示范基地等；有效建立“双绑”机制，促进村集体经济收入、完善产业基础设施、带动农户收入稳定增长，按美丽乡村评定条件，逐步实现“产业兴旺、生活富裕”要求。</t>
  </si>
  <si>
    <t>打造“一村一品”产业链；发展乡村旅游、农业休闲旅游、特色蔬菜、水果、中药材等特色产业；有效建立“双绑”机制，促进村集体经济收入、并带动农户收入稳定增长，完善产业基础设施，惠及农户5860户24140人，其中边缘户等低收入群体1024户3990人。</t>
  </si>
  <si>
    <t>西洒镇等9个乡镇</t>
  </si>
  <si>
    <t>莲花塘乡大洞片区产业发展配套设施建设项目</t>
  </si>
  <si>
    <t>莲花塘乡</t>
  </si>
  <si>
    <t>种植香脆李、桃子、玫瑰花、板蓝根等已达1000余亩。配套建设产业道路1条240米、支砌挡墙2段254.1立方、土方填挖及转运100立方。</t>
  </si>
  <si>
    <t>2021. 10</t>
  </si>
  <si>
    <t>实施后，改善该片区生产条件，促进农户增产增收，直接受益5个村小组180户718人，其中档卡户31户132人。</t>
  </si>
  <si>
    <t>莲花塘乡人民政府</t>
  </si>
  <si>
    <t>莲花塘乡界牌村集体经济项目</t>
  </si>
  <si>
    <t>莲花塘乡界牌村</t>
  </si>
  <si>
    <t>建成年出栏0.3万头育猪规模养殖厂1个。建设内容包括育肥舍3栋、猪舍、墙体、地面硬化、漏粪板、格栏、双面槽等。</t>
  </si>
  <si>
    <t>实施后，有效壮大村集体经济，扶持发展生猪养殖产业，增加村集体经济收入6万元；带动周边农户发展生猪养殖，其中带动档卡户52户206人，实现年人均增收1000元。</t>
  </si>
  <si>
    <t>董马乡通心坡水塘子片区苦参产业用水等配套设施建设项目</t>
  </si>
  <si>
    <t>项目区现有苦参、甘蔗各50亩，计划新植苦参100亩。新建4米宽产业道路3公里、30立方水池10个。</t>
  </si>
  <si>
    <t>项目建成后，可使该片区农户实现人均增收500元，改善耕地150亩，直接受益3个村小组73户313人，其中档卡户12户51人。</t>
  </si>
  <si>
    <t>西畴县兴街镇甘塘子片区苦参中药材产业基地项目</t>
  </si>
  <si>
    <t>兴街镇甘塘子村</t>
  </si>
  <si>
    <t>在甘塘子片区种植以苦参为主的中药材135亩。</t>
  </si>
  <si>
    <t>2021. 11</t>
  </si>
  <si>
    <t>实施后，改善耕作条件，促进产业增产增收，巩固脱贫成果，项目区增加收入2626.21万元，年均亩增收8000元；受益农户210户955人（边缘户等低收入群体30户120人)。</t>
  </si>
  <si>
    <t>水务局</t>
  </si>
  <si>
    <t>西畴县蚌谷乡程家坡片区山岛中药材产业基地项目</t>
  </si>
  <si>
    <t>蚌谷乡程家坡村</t>
  </si>
  <si>
    <t>在程家坡片区梯田工程建设328.65亩、种植以山岛为主的中药材112.05亩。</t>
  </si>
  <si>
    <t>项目建成后，提高土地承载能力和可耕种面积，提高复种系数，林草覆盖率提高0.3%，有效增加种粮及药材种植产值，项目区增加收入77.24万元，年均亩增收5000元；直接受益86户374人，其中边缘户等低收入群体30户114人。</t>
  </si>
  <si>
    <t>西畴县莲花塘和平至磨合片区烟田产业灌溉基础设施建设项目</t>
  </si>
  <si>
    <t>莲花塘乡和平村、兴街镇磨合村</t>
  </si>
  <si>
    <r>
      <rPr>
        <sz val="10"/>
        <rFont val="方正仿宋_GBK"/>
        <charset val="134"/>
      </rPr>
      <t>完成烟田种植产业础设施建设，新建灌区主供水管网22.102公里，100立方调节池5个，50立方蓄水池8个，30立方蓄水池3个。小锡板转向西北沿小锡厂、三家寨至老房子，后转向西南核桃冲、草新寨至终点鱼塘村。输水线路总长22.102km，采用有压管道输水，设计流量0.02m</t>
    </r>
    <r>
      <rPr>
        <sz val="10"/>
        <rFont val="宋体"/>
        <charset val="134"/>
      </rPr>
      <t>³</t>
    </r>
    <r>
      <rPr>
        <sz val="10"/>
        <rFont val="方正仿宋_GBK"/>
        <charset val="134"/>
      </rPr>
      <t>/s～0.159 m</t>
    </r>
    <r>
      <rPr>
        <sz val="10"/>
        <rFont val="宋体"/>
        <charset val="134"/>
      </rPr>
      <t>³</t>
    </r>
    <r>
      <rPr>
        <sz val="10"/>
        <rFont val="方正仿宋_GBK"/>
        <charset val="134"/>
      </rPr>
      <t>/s，采用管径为DN426（外径426mm，壁厚8mm）的螺旋焊缝钢管，管材为Q235。</t>
    </r>
  </si>
  <si>
    <t>2021. 09</t>
  </si>
  <si>
    <r>
      <rPr>
        <sz val="10"/>
        <rFont val="方正仿宋_GBK"/>
        <charset val="134"/>
      </rPr>
      <t>项目建成后，可新增或改善灌区烟田面积3095亩，农业灌溉年供水80.9万m</t>
    </r>
    <r>
      <rPr>
        <sz val="10"/>
        <rFont val="宋体"/>
        <charset val="134"/>
      </rPr>
      <t>³</t>
    </r>
    <r>
      <rPr>
        <sz val="10"/>
        <rFont val="方正仿宋_GBK"/>
        <charset val="134"/>
      </rPr>
      <t>；解决农村3805人和1238头大牲畜、1976头小牲畜生活供水问题，年供水量17.2万m</t>
    </r>
    <r>
      <rPr>
        <sz val="10"/>
        <rFont val="宋体"/>
        <charset val="134"/>
      </rPr>
      <t>³</t>
    </r>
    <r>
      <rPr>
        <sz val="10"/>
        <rFont val="方正仿宋_GBK"/>
        <charset val="134"/>
      </rPr>
      <t>；可使莲花塘和平、大锡板、小锡板村、三家寨、老房子、核桃冲、草新寨、鱼塘村等3095亩烟田面积的灌溉用水得到保障；满足受益区3805人和1238头大牲畜、1976头小牲畜生活用水。受益边缘户等低收入群体112户460人。</t>
    </r>
  </si>
  <si>
    <t>西畴县坝尾香椿种植产业基地建设项目</t>
  </si>
  <si>
    <t>西洒镇坝尾村</t>
  </si>
  <si>
    <r>
      <rPr>
        <sz val="10"/>
        <rFont val="方正仿宋_GBK"/>
        <charset val="134"/>
      </rPr>
      <t>实施石坎梯田6.17公顷、保土耕作709.51公顷等工程，种植香椿及其他经济果木林3.93公顷，配套安装管网769米、新建机耕道5条总长2087米、30m</t>
    </r>
    <r>
      <rPr>
        <sz val="10"/>
        <rFont val="宋体"/>
        <charset val="134"/>
      </rPr>
      <t>³</t>
    </r>
    <r>
      <rPr>
        <sz val="10"/>
        <rFont val="方正仿宋_GBK"/>
        <charset val="134"/>
      </rPr>
      <t>水窖5座等基础设施。</t>
    </r>
  </si>
  <si>
    <t>2022. 04</t>
  </si>
  <si>
    <t>2023. 03</t>
  </si>
  <si>
    <t>实施后，改善农田耕作重要任务6.17公顷，促进项目区产业结构的调整，单位面积的产出大大提高，人均增收1237.66元，巩固脱贫成果。受益农户51户210人（边缘户等低收入群体36户164人)。</t>
  </si>
  <si>
    <t>鸡街乡2022年度乡村振兴产业发展项目</t>
  </si>
  <si>
    <t>发展鸡街片区旅游产业，发展区域覆盖后卡、汪家坪、蝴蝶、下坝、曼竜5个村386户1547人，发展特色旅游产业，建设农家乐、振兴农场、旅游产业观光步道，农房风貌提升，鼓励村民自行整治庭院。同时建设鸡街村农特产品交易中心1858.42平方米，促进村集体经济收入、完善产业基础设施、带动农户收入稳定增长，按美丽乡村评定条件，逐步实现“产业兴旺、生活富裕”要求。</t>
  </si>
  <si>
    <t>打造“一村一品”产业链和美丽村庄旅游业；发展乡村特色蔬菜、水果、中药材等特色产业及加工；有效建立“双绑”机制，促进村集体经济收入、并带动农户收入稳定增长，完善产业基础设施，同时打造旅游村、生态村，成为集综合产业发展示范基地、宜居、康养、旅游一体的田园乡村，惠及农户1024户3990人，其中边缘户等低收入群体139户540人。</t>
  </si>
  <si>
    <t>鸡街乡人民政府</t>
  </si>
  <si>
    <t>蚌谷乡木者村委会村集体产业发展基础设施建设项目</t>
  </si>
  <si>
    <t>蚌谷乡</t>
  </si>
  <si>
    <t>在木者达孟海子实施菜种植470亩，其中卷芯菜100亩、娃娃菜90亩、萝卜90亩、鲜食玉米与黄豆套种90亩、皮兰菜30亩、佐料配料50亩、示范试验区20亩，建设占地500平方米山泉水物流中心配套基础设施。</t>
  </si>
  <si>
    <t>项目建成后产权归村集体所有，与公司合作(公司负责经营并承担经营成本)，收益分成(村小组占51%、村委会占9%、公司占40%)，预计年收入可达600万元。惠及农户610户2600人，其中边缘户等低收入群体67户286人。</t>
  </si>
  <si>
    <t>2022年云南省文山州西畴县粮食产业建设项目</t>
  </si>
  <si>
    <t>蚌谷，西洒镇</t>
  </si>
  <si>
    <r>
      <rPr>
        <sz val="10"/>
        <rFont val="方正仿宋_GBK"/>
        <charset val="134"/>
      </rPr>
      <t>建设粮食产业基地3900亩。配套建设取水设施5座，泵站工程1座，水池5件共700m</t>
    </r>
    <r>
      <rPr>
        <sz val="10"/>
        <rFont val="宋体"/>
        <charset val="134"/>
      </rPr>
      <t>³</t>
    </r>
    <r>
      <rPr>
        <sz val="10"/>
        <rFont val="方正仿宋_GBK"/>
        <charset val="134"/>
      </rPr>
      <t>，排灌渠41条11083m，管道10条长6334m；修建田间道路13条共6864m，实施耕地质量提升措施等。</t>
    </r>
  </si>
  <si>
    <t>2023. 06</t>
  </si>
  <si>
    <t>项目建成后，改善项目区灌溉条件和机耕路交通运输条件，经济效益、社会效益、生态效益明显，提高土地承载能力，提高复种系数，年可增加纯收入152.84万元，年人均可实现增收1284.14元，直接受益512户2130人，其中边缘户等低收入群体76户245人。</t>
  </si>
  <si>
    <t>2021年云南省文山州西畴县粮食产业建设项目续建工程</t>
  </si>
  <si>
    <t>蚌谷乡、西洒镇、鸡街乡、董马乡、新马街乡、兴街镇、莲花塘乡</t>
  </si>
  <si>
    <t>建设粮食产业基地2.5万亩。一是配套建设排灌沟渠43条长12.041千米，配套渠系建筑物61座、简易平板钢闸门1处、生产桥60座，水池15件1260立方米，安装管网12条7.03千米。二是配套修建田间道路112条76.521千米。</t>
  </si>
  <si>
    <t>项目建成后，可增强农民的节水意识、经营意识，提高种植水平、生产技能，推动农村产业结构调整；实施院校合作，有利高新技术集成与示范，建成核心试验区，促进新技术推广；年可增加纯收入575.37万元，年可实现人均增收1102.46元，直接受益1283户5219人，其中边缘户等低收入群体489户1712人。</t>
  </si>
  <si>
    <t>西畴县香坪山发展生态康养旅游产业项目</t>
  </si>
  <si>
    <t>莲花塘乡香坪山片区</t>
  </si>
  <si>
    <t>在香坪山片区(包括香坪山、大地、老胖箐、小山4个村)进行村庄风貌提升，挖掘乡村旅游、生态康养文化、发展香椿、食用玫瑰、绿色生态产业等。大力发展八角、黄精等产业1330亩，建设农特产品加工基地4个，发展农户庭院经济建设190户(其中档卡户36户)，促进村集体经济发展。</t>
  </si>
  <si>
    <t>项目建成后，有效增强香坪山片区生态旅游产业发展，增加村集体经济收入；带动周边140余户发展各项产业，其中带动档卡户23户97人，实现年人均增收2300元；惠及农户330户1314人，其中边缘户等低收入群体59户239人。</t>
  </si>
  <si>
    <t>县文旅局</t>
  </si>
  <si>
    <t>西畴县重点流域特色土著鱼扩繁养殖项目</t>
  </si>
  <si>
    <t>兴街、新马街、柏林、法斗、鸡街</t>
  </si>
  <si>
    <t>对我县特有的软鳍新光春鱼等土著鱼类品种开展资源保护及开发利用。在县域重点流域组织开展特色土著鱼扩繁养殖,重点在县内公共水域畴阳河、鸡街河放流软鳍新光唇鱼（花鱼）4.5万尾合0.5万亩。</t>
  </si>
  <si>
    <t>通过项目实施，可有效提高重点流域养殖特色土著鱼种数量，恢复区域性特色土著鱼资源，促进特色土著鱼渔业增效，实现渔民增收。惠及农户350户1445人，其中三类对象100户345人。</t>
  </si>
  <si>
    <t>西畴县绿色生态产业项目</t>
  </si>
  <si>
    <t>西洒、蚌谷、兴街、莲花塘</t>
  </si>
  <si>
    <t>在4个片区种植以木兰科、樱花、泡桐、澳洲坚果等为主的绿色生态产业3000亩。</t>
  </si>
  <si>
    <t>发展新桐、连翘、坚果0.5万亩，促进农户庭院经济发展，增加农户收入，巩固脱贫成果，惠及农户2650户7950人，其中边缘户等低收入群体416户1248人。</t>
  </si>
  <si>
    <t>林草局</t>
  </si>
  <si>
    <t>西畴县森林抚育项目</t>
  </si>
  <si>
    <t>西洒、蚌谷、莲花塘、法斗</t>
  </si>
  <si>
    <t>实施杉木、木兰科树种、红花荷、西南桦、桤木等用材林中幼林抚育1万亩，采用割灌除草，同时结合实际，选择修枝、补植、施肥等形成综合抚育措施。</t>
  </si>
  <si>
    <t>通过实施1万亩的森林抚育建设，提高林分质量和长势，促进林农增收致富，提升了生态功能等级，改善和保护生态环境，促进森林健康发展，惠及农户610户1830人，其中边缘户等低收入群体416户1248人。</t>
  </si>
  <si>
    <t>兴街镇东升片区红色旅游产业建设</t>
  </si>
  <si>
    <t>兴街镇东升片区</t>
  </si>
  <si>
    <t>在东升片区红色旅游产业发展区域覆盖达嘎、戈木、岔河、江龙和杀鸡场5个村351户1580人，结合东升4A级景区创建，发展特色旅游产业，建设照亮工程安装太阳能路灯20盏，提升农宅特色风貌600平方米，鼓励村民自行整治庭院，建立村规民约、制作村级制度牌，投资入股发展集体经济，提升打造东升片区红色旅游特急产业发展项目；建设柑橘销售服务中心、农特产品销售亭、东升往事招待所、东升记忆民宿，改造农慧连故居300平方米（修旧如旧，保持原有格局及生活气息，展示壮族人民生活和发展历程，彰显文化特色），彰显红色旅游特色；东升纪念馆、东升批示广场建设及完善配套设施，完善红色旅游基础设施。</t>
  </si>
  <si>
    <t>项目建成后，有益项目区群众生产生活条件，美化乡村环境，创建健康、舒适的居住环境；可建设成为集综合产业发展示范基地、宜居、康养、旅游一体的田园乡村，成为乡村振兴精品示范村。可促进片区农户增收，巩固脱贫成果，惠及农户345户1468人，其中边缘户等低收入群体85户319人。</t>
  </si>
  <si>
    <t>西畴县汤谷片区太阳文化旅游产业项目</t>
  </si>
  <si>
    <t>西洒镇汤谷片区</t>
  </si>
  <si>
    <t>依托汤谷4A级景区创建，在汤谷片区(含岩头村)增设墙体文化、彰显太阳文化特色；配套建设以康养+旅游+田园综合体为一体的综合服务社区，并配餐饮、民宿、娱乐及女子太阳节文化体验，进一步弘扬传承“西畴精神”及“太阳鸟母”传统文化，打造文化传承及康养旅游相融合的小康村示范村；一是建设河道漂流配套设施设备；二是种植100亩香椿及建设相关配套基础设施；三是实施人居环境改造16户；四是新建810米污水收集管网和1座10吨/天的污水处理设备；五是新建1座200平方米含自助厨房、土特产超市的农家体验中心(酬勤院)等。</t>
  </si>
  <si>
    <t>项目建成后，有益项目区群众生产生活条件，美化乡村环境，创建健康、舒适的居住环境；可建设成为集综合产业发展示范基地、宜居、康养、旅游一体的民族行色村，成为乡村振兴精品示范村。可促进片区农户增收，巩固脱贫成果，惠及农户290户1088人，其中边缘户等低收入群体10户33人。</t>
  </si>
  <si>
    <t>西洒镇特色文化旅游产业发展项目</t>
  </si>
  <si>
    <t>西洒镇</t>
  </si>
  <si>
    <t>以“回归家园、木兰天堂、太阳故乡、精神高地”等旅游品牌打造为重点，优化产业发展布局、升级旅游产品、完善旅游基础设施、推动旅游产业融合发展。组织实施落水洞、大雨衣子等25个村，规划项目202个，其中产业发展项目40个，完善旅游基础设施等。</t>
  </si>
  <si>
    <t>项目建成后，进一步优化产业发展布局、升级旅游产品、完善旅游基础设施、推动旅游产业融合发展。可促进项目区农户增收，巩固脱贫成果，惠及农户2350户9695人，其中边缘户等低收入群体198户816人。</t>
  </si>
  <si>
    <t>兴街镇东升片区农旅融合产业项目</t>
  </si>
  <si>
    <t>依托达嘎、戈木、岔河、江龙4个村的农业基底、东升合作社文化和喀斯特岩溶地貌及流水。打造西畴记忆旅游特色村1个、东升文化及西畴精神研学示范基地1个和现代农文旅融合示范区(田园综合体)1个，发展“山水林田人”有机结合的休闲乡村旅游景区。</t>
  </si>
  <si>
    <t>项目建成后，进一步完善旅游基础设施、推动旅游产业整合发展。可促进项目区农户增收，巩固脱贫成果，惠及农户1150户4726人，其中边缘户等低收入群体96户398人。</t>
  </si>
  <si>
    <t>蚌谷乡特色文化旅游产业发展项目</t>
  </si>
  <si>
    <t>依据县旅游发展规划提出的旅游产业发展重点，进一步优化产业发展布局、升级旅游产品、完善旅游基础设施、推动旅游产业整合发展。对木者村达孟海子片区、蚌谷龙树村小组等15个村进行重点规划，全乡规划项目154个，其中产业发展项目35个,完善旅游基础设施等。</t>
  </si>
  <si>
    <t>项目建成后，进一步优化产业发展布局、升级旅游产品、完善旅游基础设施、推动旅游产业融合发展。可促进项目区农户增收，巩固脱贫成果，惠及农户1360户5988人，其中边缘户等低收入群体112户458人。</t>
  </si>
  <si>
    <t>新马街乡革命老区红色文化旅游产业项目</t>
  </si>
  <si>
    <t>新马街乡</t>
  </si>
  <si>
    <t>全力做好西畴县2022年乡村振兴“百村”示范工程，着力打造好新马街乡革命老区红色文化旅游产业项目1个，让革命老区红色文化更好传承。具体实施清理沟渠2.6公里、种植芒果600棵、污水治理2.15公里等工程，完善旅游基础设施等。</t>
  </si>
  <si>
    <t>项目建成后，进一步完善旅游基础设施、推动旅游产业整合发展，扩大旅游游客数量1000人以上，带动100以上档卡户就业。可促进项目区农户增收，巩固脱贫成果，惠及农户1640户6719人，其中边缘户等低收入群体26户100人。</t>
  </si>
  <si>
    <t>柏林乡生态旅游产业示范项目</t>
  </si>
  <si>
    <t>在柏林乡以生态宜居、乡风文明、卫生健康服务、生态旅游为目标，组织实施老克田、马蹄寨、弯刀寨和上龙树4个百村示范村，其中重点村2个，具体是建农耕小屋52平方米、油茶产业振兴3000亩等15项工程，完善旅游基础设施等。</t>
  </si>
  <si>
    <t>项目建成后为群众及游客留住“乡愁”，有利于促进当地群众增收致富，有效提升乡村旅游、产业发展质量。直接惠及4个村200余户，辐射带动周边400户，其中档卡户80户260人。</t>
  </si>
  <si>
    <t>法斗乡生态旅游产业示范项目</t>
  </si>
  <si>
    <t>法斗乡</t>
  </si>
  <si>
    <t>以生态宜居、乡风文明、生态旅游为目标，组织实施大冲、马龙洲、大坪子等15个村，其中3个重点村，规划项目168个，其中产业58个，完善旅游基础设施等。</t>
  </si>
  <si>
    <t>2022. 05</t>
  </si>
  <si>
    <t>项目建成后，有利于促进当地群众增收致富，有效提升乡村旅游、产业发展质量。直接惠及15个村678户，辐射带动周边500余户，其中档卡户115户476人。</t>
  </si>
  <si>
    <t>西畴县鸡街河汤谷段乡村旅游产业发展项目</t>
  </si>
  <si>
    <t>西洒镇瓦厂村</t>
  </si>
  <si>
    <t>结合汤谷4A级景区创建，新建河流两岸堤防工程7.641km，堤顶道路及环形步道8.99km，重建农机桥1座，新建农机桥1座、人行桥2座及灌溉取水闸1座。在实施过程中结合排涝设施布置54个排涝管口及2.9km集中式排涝沟，并在河道沿线布置34个亲水平台。结合生态保护要求，对河道堤岸沿线的自然景观、树木、沙洲等进行保护性修建。</t>
  </si>
  <si>
    <t>2022. 09</t>
  </si>
  <si>
    <t>实施后，完善鸡街河的防洪体系，减少洪涝灾害造成的经济损失，结合汤谷4A级景区创建，带动地区乡村旅游业发展，提高沿河两岸人民群众的生命财产及人民群众经济收入，保障区域经济和谐发展。防洪保护河流两岸沿线的坝达、上果、老鹰岩及狭山村，保护面积2.1km，保护人口0.38万人、保护农实施石坎梯田0.21万亩。受益农户510户2160人（边缘户等低收入群体190户750人)。</t>
  </si>
  <si>
    <t>鸡街乡河谷片区农旅融合产业项目</t>
  </si>
  <si>
    <t>在鸡街乡打造河谷片区18个村农旅融合产业，规划项目154个，其中产业44个，完善旅游基础设施等。</t>
  </si>
  <si>
    <t>项目建成后，有利于促进当地群众增收致富，有效提升乡村旅游、产业发展质量。直接惠及18个村753户，辐射带动周边500余户，其中档卡户124户512人。</t>
  </si>
  <si>
    <t>西畴县贫困村基础设施建设项目（农村饮水安全及产业发展用水需求）</t>
  </si>
  <si>
    <t>西洒、兴街、新马街、柏林、蚌谷、董马、鸡街、法斗</t>
  </si>
  <si>
    <r>
      <rPr>
        <sz val="10"/>
        <rFont val="方正仿宋_GBK"/>
        <charset val="134"/>
      </rPr>
      <t>在23个贫困村建设排洪灌溉沟112454米，大水池(坝塘维修)、水窖80件，总容积为92852m</t>
    </r>
    <r>
      <rPr>
        <sz val="10"/>
        <rFont val="宋体"/>
        <charset val="134"/>
      </rPr>
      <t>³</t>
    </r>
    <r>
      <rPr>
        <sz val="10"/>
        <rFont val="方正仿宋_GBK"/>
        <charset val="134"/>
      </rPr>
      <t>；畜牧养殖及安全用水引水管网448575米；调节池194件，总容积为23759m</t>
    </r>
    <r>
      <rPr>
        <sz val="10"/>
        <rFont val="宋体"/>
        <charset val="134"/>
      </rPr>
      <t>³</t>
    </r>
    <r>
      <rPr>
        <sz val="10"/>
        <rFont val="方正仿宋_GBK"/>
        <charset val="134"/>
      </rPr>
      <t>；提水站20件。</t>
    </r>
  </si>
  <si>
    <t>完成23个贫困村管网建设113件、大水池、小水窖建设80件；解决23个贫困村4570户18740人(其中边缘户等低收入群体1227户4205人)的饮水安全及1.6万头大牲畜等养殖用水问题，改善灌溉面积2.15万亩。</t>
  </si>
  <si>
    <t>扶贫局</t>
  </si>
  <si>
    <t>西畴县农村供水项目</t>
  </si>
  <si>
    <t>西洒、兴街、新马街、柏林、莲花塘、蚌谷、董马、鸡街、法斗</t>
  </si>
  <si>
    <t>2022年度新建钢管工程1件、提水工程5件、新建100立方水池工程15件。</t>
  </si>
  <si>
    <t>完成钢管工程1件、提水工程5件、新建100立方水池工程15件；解决21662户101124人(其中边缘户等低收入群体1012户3695人)的饮水安全及3.76万头大牲畜等养殖用水问题。</t>
  </si>
  <si>
    <t>蚌谷乡达孟海子片区生活污水收集处理建设项目</t>
  </si>
  <si>
    <t>实施木者村达孟海子片区水头、下寨 、对门三个村小组的生活污水收集处理设施建设，占地50平方米。</t>
  </si>
  <si>
    <t>2022. 11</t>
  </si>
  <si>
    <t>项目建成后，对推进村容村貌整洁、乡风文明的良好氛围具有重大意义。有益项目区群众生产生活条件，美化乡村环境，创建健康、舒适的居住环境，促进乡村振兴示范村建设。惠及农户69户305人，其中边缘户等低收入群体12户41人。</t>
  </si>
  <si>
    <t>董马乡百村示范产业项目</t>
  </si>
  <si>
    <t>实施百村示范产业项目，打造示范点11个村，带动产业发展，人居环境、生活水平得到有效改善。具体是：建设仙人掌示范基地1个300亩，配套产业道路2.5公里，灌溉水池5个，管网3000米等。</t>
  </si>
  <si>
    <t>项目建成后，有利于促进当地群众增收致富，有效提升乡村产业发展质量。直接惠及11个村502户，辐射带动就业100人以上，其中档卡户42户172人。</t>
  </si>
  <si>
    <t>西畴县贫困村基础设施建设项目（农村道路）</t>
  </si>
  <si>
    <t>西洒、兴街、莲花塘、新马街、柏林、蚌谷、董马、鸡街、法斗</t>
  </si>
  <si>
    <r>
      <rPr>
        <sz val="10"/>
        <rFont val="方正仿宋_GBK"/>
        <charset val="134"/>
      </rPr>
      <t>在23个贫困行政村中550个自然村拟建村组道路242.51公里；进村道路187.41公里；村内道路硬化160267.4m</t>
    </r>
    <r>
      <rPr>
        <sz val="10"/>
        <rFont val="宋体"/>
        <charset val="134"/>
      </rPr>
      <t>³</t>
    </r>
    <r>
      <rPr>
        <sz val="10"/>
        <rFont val="方正仿宋_GBK"/>
        <charset val="134"/>
      </rPr>
      <t>，安全防护工程（包含防护与加固工程、安全设施）</t>
    </r>
  </si>
  <si>
    <t>完成23个贫困村进村道路及安全防护工程建设43条(段)53.85公里，惠及23个贫困村4212户16065余人，其中边缘户等低收入群体1227户4205人。</t>
  </si>
  <si>
    <t>交通局</t>
  </si>
  <si>
    <t>2022年乡村旅游点清扫保洁(5分钱工程)</t>
  </si>
  <si>
    <t>2022年安置1000名以上村5分钱工程乡村旅游点清扫保洁员岗位</t>
  </si>
  <si>
    <t>全县30户以下村小组每个村补助200元，30—50户村小组每个村补助300元，50户村小组每个补助400元。</t>
  </si>
  <si>
    <t>安置1000名以上农村5分钱工程乡村旅游清扫保洁员岗位，促进建档立卡户增收。</t>
  </si>
  <si>
    <t>各乡镇政府</t>
  </si>
  <si>
    <t>外出务工脱贫劳动力（含监测帮扶对象）稳定就业</t>
  </si>
  <si>
    <t>西畴县2022年省外务工一次性交通补助</t>
  </si>
  <si>
    <t>2022年脱贫劳动力（含监测帮扶对象）稳定转移就业16738人，其中省外转移就业6365人，兑现省外出务工一次性交通补助2428人(依据衔接资金管理办法中“3.外出务工脱贫劳动力含监则帮扶对象稳定就业，跨省稳定就业三个月以上的，可适当安排一次性交通补助，每人每年最高不起过1000元，具体办法和标准由各地结合实际制定”实施补助)。</t>
  </si>
  <si>
    <t>1000元/年.人</t>
  </si>
  <si>
    <t>兑现省外出务工一次性交通补助2428人，促进建档立卡户、脱贫监测户或边缘监测户实现增收，巩固脱贫成果。可使1996户2428人边缘户等低收入群体家庭实现收入增加。</t>
  </si>
  <si>
    <t>教育局</t>
  </si>
  <si>
    <t>其他（当此项金额超过总额的8%时，各州（市）需审核是否存在分类错误情况。）</t>
  </si>
  <si>
    <t>脱贫户及三类监测对象低收入群体补短板项目</t>
  </si>
  <si>
    <t>对全县899户脱贫户、三类对象268户、低收入群体5户实施补短板项目，具体为：脱贫户中房屋改造维修15户；三类对象中发展产业88户、住房维修29户；低收入群体建房补助5户等。</t>
  </si>
  <si>
    <t>全力抓好防返贫动态监测，发现问题及时开展帮扶，全面巩固脱贫成果，坚决守住不发生规模性返贫的底线。覆盖全县899户脱贫户、269户三类对象、低收入群体5户共1139户4692人。</t>
  </si>
  <si>
    <t>各乡镇人民政府</t>
  </si>
  <si>
    <t>县乡村振兴服务中心</t>
  </si>
  <si>
    <t>新时代农民实用技术培训</t>
  </si>
  <si>
    <t>培训400人，以村企融合为目标，按照企业主体、政府推动、市场动作、合作共赢的原则，实施村企融合假发、线圈等代加工项目，通过培训让培训对象能够掌握代工必备的基本技能，实现自我操作，并加入村企加工。</t>
  </si>
  <si>
    <t>项目实施后，能让参训对象学到技能，增长视野，增强发展内生动力，培育社会文明新风。惠及农户400户1658人，其中其中三类对象54户224人。</t>
  </si>
  <si>
    <t>县委宣传部</t>
  </si>
  <si>
    <t xml:space="preserve">          2.不能新增项目类型。确实无法分类的填到十五项第5小项中。</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</si>
</sst>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 "/>
  </numFmts>
  <fonts count="72">
    <font>
      <sz val="12"/>
      <name val="宋体"/>
      <charset val="134"/>
    </font>
    <font>
      <b/>
      <sz val="20"/>
      <name val="华文中宋"/>
      <charset val="134"/>
    </font>
    <font>
      <sz val="10"/>
      <name val="宋体"/>
      <charset val="134"/>
    </font>
    <font>
      <b/>
      <sz val="12"/>
      <name val="宋体"/>
      <charset val="134"/>
    </font>
    <font>
      <b/>
      <sz val="16"/>
      <name val="黑体"/>
      <charset val="134"/>
    </font>
    <font>
      <sz val="11"/>
      <name val="黑体"/>
      <charset val="134"/>
    </font>
    <font>
      <b/>
      <sz val="20"/>
      <name val="方正小标宋简体"/>
      <charset val="134"/>
    </font>
    <font>
      <b/>
      <sz val="10"/>
      <name val="方正仿宋_GBK"/>
      <charset val="134"/>
    </font>
    <font>
      <sz val="10"/>
      <name val="方正仿宋_GBK"/>
      <charset val="134"/>
    </font>
    <font>
      <b/>
      <sz val="9"/>
      <name val="方正仿宋_GBK"/>
      <charset val="134"/>
    </font>
    <font>
      <sz val="9"/>
      <name val="宋体"/>
      <charset val="134"/>
    </font>
    <font>
      <sz val="9"/>
      <name val="方正仿宋_GBK"/>
      <charset val="134"/>
    </font>
    <font>
      <sz val="12"/>
      <color indexed="8"/>
      <name val="宋体"/>
      <charset val="134"/>
    </font>
    <font>
      <b/>
      <sz val="20"/>
      <color indexed="8"/>
      <name val="华文中宋"/>
      <charset val="134"/>
    </font>
    <font>
      <sz val="10"/>
      <color indexed="8"/>
      <name val="宋体"/>
      <charset val="134"/>
    </font>
    <font>
      <b/>
      <sz val="12"/>
      <color indexed="8"/>
      <name val="宋体"/>
      <charset val="134"/>
    </font>
    <font>
      <b/>
      <sz val="16"/>
      <color indexed="8"/>
      <name val="黑体"/>
      <charset val="134"/>
    </font>
    <font>
      <b/>
      <sz val="20"/>
      <color rgb="FF000000"/>
      <name val="方正小标宋简体"/>
      <charset val="134"/>
    </font>
    <font>
      <b/>
      <sz val="10"/>
      <color indexed="8"/>
      <name val="方正仿宋_GBK"/>
      <charset val="134"/>
    </font>
    <font>
      <sz val="10"/>
      <color indexed="8"/>
      <name val="方正仿宋_GBK"/>
      <charset val="134"/>
    </font>
    <font>
      <b/>
      <sz val="16"/>
      <color indexed="8"/>
      <name val="方正仿宋_GBK"/>
      <charset val="134"/>
    </font>
    <font>
      <b/>
      <sz val="16"/>
      <color indexed="8"/>
      <name val="宋体"/>
      <charset val="134"/>
    </font>
    <font>
      <b/>
      <sz val="12"/>
      <color indexed="8"/>
      <name val="方正仿宋_GBK"/>
      <charset val="134"/>
    </font>
    <font>
      <sz val="12"/>
      <color indexed="8"/>
      <name val="方正仿宋_GBK"/>
      <charset val="134"/>
    </font>
    <font>
      <sz val="11"/>
      <color indexed="8"/>
      <name val="宋体"/>
      <charset val="134"/>
    </font>
    <font>
      <b/>
      <u/>
      <sz val="20"/>
      <color rgb="FF000000"/>
      <name val="方正小标宋简体"/>
      <charset val="134"/>
    </font>
    <font>
      <b/>
      <sz val="20"/>
      <color indexed="8"/>
      <name val="方正小标宋简体"/>
      <charset val="134"/>
    </font>
    <font>
      <b/>
      <sz val="9"/>
      <color indexed="8"/>
      <name val="方正仿宋_GBK"/>
      <charset val="134"/>
    </font>
    <font>
      <sz val="9"/>
      <color indexed="8"/>
      <name val="方正仿宋_GBK"/>
      <charset val="134"/>
    </font>
    <font>
      <sz val="11"/>
      <name val="方正仿宋_GBK"/>
      <charset val="134"/>
    </font>
    <font>
      <sz val="10"/>
      <color rgb="FFFF0000"/>
      <name val="方正仿宋_GBK"/>
      <charset val="134"/>
    </font>
    <font>
      <sz val="11"/>
      <name val="宋体"/>
      <charset val="134"/>
    </font>
    <font>
      <b/>
      <sz val="12"/>
      <name val="华文中宋"/>
      <charset val="134"/>
    </font>
    <font>
      <sz val="12"/>
      <name val="Times New Roman Regular"/>
      <charset val="134"/>
    </font>
    <font>
      <b/>
      <sz val="14"/>
      <color indexed="8"/>
      <name val="黑体"/>
      <charset val="134"/>
    </font>
    <font>
      <sz val="11"/>
      <color indexed="8"/>
      <name val="Times New Roman Regular"/>
      <charset val="134"/>
    </font>
    <font>
      <b/>
      <sz val="20"/>
      <color indexed="8"/>
      <name val="Times New Roman Regular"/>
      <charset val="134"/>
    </font>
    <font>
      <sz val="10"/>
      <color indexed="8"/>
      <name val="Times New Roman Regular"/>
      <charset val="134"/>
    </font>
    <font>
      <b/>
      <sz val="10"/>
      <color indexed="8"/>
      <name val="宋体"/>
      <charset val="134"/>
    </font>
    <font>
      <b/>
      <sz val="10"/>
      <color indexed="8"/>
      <name val="Times New Roman Regular"/>
      <charset val="134"/>
    </font>
    <font>
      <sz val="10"/>
      <color indexed="8"/>
      <name val="Times New Roman"/>
      <charset val="134"/>
    </font>
    <font>
      <b/>
      <sz val="10"/>
      <color indexed="8"/>
      <name val="Times New Roman"/>
      <charset val="134"/>
    </font>
    <font>
      <b/>
      <sz val="11"/>
      <color indexed="8"/>
      <name val="Times New Roman"/>
      <charset val="134"/>
    </font>
    <font>
      <b/>
      <sz val="11"/>
      <name val="Times New Roman"/>
      <charset val="134"/>
    </font>
    <font>
      <b/>
      <sz val="10"/>
      <name val="Times New Roman"/>
      <charset val="134"/>
    </font>
    <font>
      <sz val="11"/>
      <name val="Times New Roman"/>
      <charset val="134"/>
    </font>
    <font>
      <sz val="10"/>
      <name val="Times New Roman"/>
      <charset val="134"/>
    </font>
    <font>
      <sz val="11"/>
      <color theme="1"/>
      <name val="Times New Roman"/>
      <charset val="134"/>
    </font>
    <font>
      <sz val="11"/>
      <color indexed="8"/>
      <name val="Times New Roman"/>
      <charset val="134"/>
    </font>
    <font>
      <sz val="12"/>
      <name val="Times New Roman"/>
      <charset val="134"/>
    </font>
    <font>
      <b/>
      <sz val="11"/>
      <color indexed="54"/>
      <name val="宋体"/>
      <charset val="134"/>
    </font>
    <font>
      <u/>
      <sz val="11"/>
      <color indexed="20"/>
      <name val="宋体"/>
      <charset val="134"/>
    </font>
    <font>
      <sz val="11"/>
      <color indexed="16"/>
      <name val="宋体"/>
      <charset val="134"/>
    </font>
    <font>
      <sz val="11"/>
      <color indexed="53"/>
      <name val="宋体"/>
      <charset val="134"/>
    </font>
    <font>
      <b/>
      <sz val="15"/>
      <color indexed="54"/>
      <name val="宋体"/>
      <charset val="134"/>
    </font>
    <font>
      <sz val="11"/>
      <color indexed="19"/>
      <name val="宋体"/>
      <charset val="134"/>
    </font>
    <font>
      <sz val="11"/>
      <color indexed="62"/>
      <name val="宋体"/>
      <charset val="134"/>
    </font>
    <font>
      <b/>
      <sz val="11"/>
      <color indexed="8"/>
      <name val="宋体"/>
      <charset val="134"/>
    </font>
    <font>
      <b/>
      <sz val="13"/>
      <color indexed="54"/>
      <name val="宋体"/>
      <charset val="134"/>
    </font>
    <font>
      <sz val="11"/>
      <color indexed="9"/>
      <name val="宋体"/>
      <charset val="134"/>
    </font>
    <font>
      <sz val="11"/>
      <color indexed="17"/>
      <name val="宋体"/>
      <charset val="134"/>
    </font>
    <font>
      <u/>
      <sz val="11"/>
      <color indexed="12"/>
      <name val="宋体"/>
      <charset val="134"/>
    </font>
    <font>
      <b/>
      <sz val="11"/>
      <color indexed="63"/>
      <name val="宋体"/>
      <charset val="134"/>
    </font>
    <font>
      <sz val="11"/>
      <color indexed="10"/>
      <name val="宋体"/>
      <charset val="134"/>
    </font>
    <font>
      <b/>
      <sz val="11"/>
      <color indexed="53"/>
      <name val="宋体"/>
      <charset val="134"/>
    </font>
    <font>
      <b/>
      <sz val="18"/>
      <color indexed="54"/>
      <name val="宋体"/>
      <charset val="134"/>
    </font>
    <font>
      <b/>
      <sz val="11"/>
      <color indexed="9"/>
      <name val="宋体"/>
      <charset val="134"/>
    </font>
    <font>
      <i/>
      <sz val="11"/>
      <color indexed="23"/>
      <name val="宋体"/>
      <charset val="134"/>
    </font>
    <font>
      <sz val="10"/>
      <name val="Arial"/>
      <charset val="0"/>
    </font>
    <font>
      <sz val="12"/>
      <name val="方正仿宋_GBK"/>
      <charset val="134"/>
    </font>
    <font>
      <b/>
      <sz val="11"/>
      <name val="宋体"/>
      <charset val="134"/>
    </font>
    <font>
      <sz val="11"/>
      <color theme="1"/>
      <name val="宋体"/>
      <charset val="134"/>
    </font>
  </fonts>
  <fills count="22">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24"/>
        <bgColor indexed="64"/>
      </patternFill>
    </fill>
    <fill>
      <patternFill patternType="solid">
        <fgColor indexed="44"/>
        <bgColor indexed="64"/>
      </patternFill>
    </fill>
    <fill>
      <patternFill patternType="solid">
        <fgColor indexed="42"/>
        <bgColor indexed="64"/>
      </patternFill>
    </fill>
    <fill>
      <patternFill patternType="solid">
        <fgColor indexed="54"/>
        <bgColor indexed="64"/>
      </patternFill>
    </fill>
    <fill>
      <patternFill patternType="solid">
        <fgColor indexed="55"/>
        <bgColor indexed="64"/>
      </patternFill>
    </fill>
    <fill>
      <patternFill patternType="solid">
        <fgColor indexed="48"/>
        <bgColor indexed="64"/>
      </patternFill>
    </fill>
    <fill>
      <patternFill patternType="solid">
        <fgColor indexed="27"/>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double">
        <color indexed="52"/>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5">
    <xf numFmtId="0" fontId="0" fillId="0" borderId="0">
      <alignment vertical="center"/>
    </xf>
    <xf numFmtId="42" fontId="0" fillId="0" borderId="0" applyFont="0" applyFill="0" applyBorder="0" applyAlignment="0" applyProtection="0">
      <alignment vertical="center"/>
    </xf>
    <xf numFmtId="0" fontId="24" fillId="2" borderId="0" applyNumberFormat="0" applyBorder="0" applyAlignment="0" applyProtection="0">
      <alignment vertical="center"/>
    </xf>
    <xf numFmtId="0" fontId="56" fillId="9"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1" borderId="0" applyNumberFormat="0" applyBorder="0" applyAlignment="0" applyProtection="0">
      <alignment vertical="center"/>
    </xf>
    <xf numFmtId="0" fontId="52" fillId="6" borderId="0" applyNumberFormat="0" applyBorder="0" applyAlignment="0" applyProtection="0">
      <alignment vertical="center"/>
    </xf>
    <xf numFmtId="43" fontId="0" fillId="0" borderId="0" applyFont="0" applyFill="0" applyBorder="0" applyAlignment="0" applyProtection="0">
      <alignment vertical="center"/>
    </xf>
    <xf numFmtId="0" fontId="59" fillId="11" borderId="0" applyNumberFormat="0" applyBorder="0" applyAlignment="0" applyProtection="0">
      <alignment vertical="center"/>
    </xf>
    <xf numFmtId="0" fontId="61"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24" fillId="8" borderId="16" applyNumberFormat="0" applyFont="0" applyAlignment="0" applyProtection="0">
      <alignment vertical="center"/>
    </xf>
    <xf numFmtId="0" fontId="59" fillId="9" borderId="0" applyNumberFormat="0" applyBorder="0" applyAlignment="0" applyProtection="0">
      <alignment vertical="center"/>
    </xf>
    <xf numFmtId="0" fontId="5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4" fillId="0" borderId="0" applyProtection="0">
      <alignment vertical="center"/>
    </xf>
    <xf numFmtId="0" fontId="6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4" fillId="0" borderId="15" applyNumberFormat="0" applyFill="0" applyAlignment="0" applyProtection="0">
      <alignment vertical="center"/>
    </xf>
    <xf numFmtId="0" fontId="58" fillId="0" borderId="15" applyNumberFormat="0" applyFill="0" applyAlignment="0" applyProtection="0">
      <alignment vertical="center"/>
    </xf>
    <xf numFmtId="0" fontId="59" fillId="13" borderId="0" applyNumberFormat="0" applyBorder="0" applyAlignment="0" applyProtection="0">
      <alignment vertical="center"/>
    </xf>
    <xf numFmtId="0" fontId="50" fillId="0" borderId="19" applyNumberFormat="0" applyFill="0" applyAlignment="0" applyProtection="0">
      <alignment vertical="center"/>
    </xf>
    <xf numFmtId="0" fontId="59" fillId="9" borderId="0" applyNumberFormat="0" applyBorder="0" applyAlignment="0" applyProtection="0">
      <alignment vertical="center"/>
    </xf>
    <xf numFmtId="0" fontId="62" fillId="2" borderId="20" applyNumberFormat="0" applyAlignment="0" applyProtection="0">
      <alignment vertical="center"/>
    </xf>
    <xf numFmtId="0" fontId="64" fillId="2" borderId="17" applyNumberFormat="0" applyAlignment="0" applyProtection="0">
      <alignment vertical="center"/>
    </xf>
    <xf numFmtId="0" fontId="66" fillId="16" borderId="21" applyNumberFormat="0" applyAlignment="0" applyProtection="0">
      <alignment vertical="center"/>
    </xf>
    <xf numFmtId="0" fontId="24" fillId="14" borderId="0" applyNumberFormat="0" applyBorder="0" applyAlignment="0" applyProtection="0">
      <alignment vertical="center"/>
    </xf>
    <xf numFmtId="0" fontId="59" fillId="21" borderId="0" applyNumberFormat="0" applyBorder="0" applyAlignment="0" applyProtection="0">
      <alignment vertical="center"/>
    </xf>
    <xf numFmtId="0" fontId="53" fillId="0" borderId="14" applyNumberFormat="0" applyFill="0" applyAlignment="0" applyProtection="0">
      <alignment vertical="center"/>
    </xf>
    <xf numFmtId="0" fontId="57" fillId="0" borderId="18" applyNumberFormat="0" applyFill="0" applyAlignment="0" applyProtection="0">
      <alignment vertical="center"/>
    </xf>
    <xf numFmtId="0" fontId="60" fillId="14" borderId="0" applyNumberFormat="0" applyBorder="0" applyAlignment="0" applyProtection="0">
      <alignment vertical="center"/>
    </xf>
    <xf numFmtId="0" fontId="55" fillId="7" borderId="0" applyNumberFormat="0" applyBorder="0" applyAlignment="0" applyProtection="0">
      <alignment vertical="center"/>
    </xf>
    <xf numFmtId="0" fontId="24" fillId="10" borderId="0" applyNumberFormat="0" applyBorder="0" applyAlignment="0" applyProtection="0">
      <alignment vertical="center"/>
    </xf>
    <xf numFmtId="0" fontId="59" fillId="17"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59" fillId="16" borderId="0" applyNumberFormat="0" applyBorder="0" applyAlignment="0" applyProtection="0">
      <alignment vertical="center"/>
    </xf>
    <xf numFmtId="0" fontId="24" fillId="0" borderId="0" applyProtection="0">
      <alignment vertical="center"/>
    </xf>
    <xf numFmtId="0" fontId="59" fillId="20"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59" fillId="15" borderId="0" applyNumberFormat="0" applyBorder="0" applyAlignment="0" applyProtection="0">
      <alignment vertical="center"/>
    </xf>
    <xf numFmtId="0" fontId="0" fillId="0" borderId="0">
      <alignment vertical="center"/>
    </xf>
    <xf numFmtId="0" fontId="24" fillId="10" borderId="0" applyNumberFormat="0" applyBorder="0" applyAlignment="0" applyProtection="0">
      <alignment vertical="center"/>
    </xf>
    <xf numFmtId="0" fontId="59" fillId="12" borderId="0" applyNumberFormat="0" applyBorder="0" applyAlignment="0" applyProtection="0">
      <alignment vertical="center"/>
    </xf>
    <xf numFmtId="0" fontId="59" fillId="19" borderId="0" applyNumberFormat="0" applyBorder="0" applyAlignment="0" applyProtection="0">
      <alignment vertical="center"/>
    </xf>
    <xf numFmtId="0" fontId="24" fillId="11" borderId="0" applyNumberFormat="0" applyBorder="0" applyAlignment="0" applyProtection="0">
      <alignment vertical="center"/>
    </xf>
    <xf numFmtId="0" fontId="59" fillId="11" borderId="0" applyNumberFormat="0" applyBorder="0" applyAlignment="0" applyProtection="0">
      <alignment vertical="center"/>
    </xf>
    <xf numFmtId="0" fontId="0" fillId="0" borderId="0">
      <alignment vertical="center"/>
    </xf>
    <xf numFmtId="0" fontId="68" fillId="0" borderId="0"/>
  </cellStyleXfs>
  <cellXfs count="174">
    <xf numFmtId="0" fontId="0" fillId="0" borderId="0" xfId="0">
      <alignment vertical="center"/>
    </xf>
    <xf numFmtId="0" fontId="0" fillId="0" borderId="0" xfId="0" applyFont="1" applyFill="1" applyBorder="1" applyAlignment="1">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0" borderId="0" xfId="0" applyFont="1">
      <alignmen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5" fillId="2" borderId="0" xfId="0" applyFont="1" applyFill="1" applyBorder="1" applyAlignment="1">
      <alignment horizontal="center" vertical="center"/>
    </xf>
    <xf numFmtId="0" fontId="2" fillId="0" borderId="0" xfId="0" applyFont="1" applyFill="1" applyBorder="1" applyAlignment="1">
      <alignment vertical="center"/>
    </xf>
    <xf numFmtId="0" fontId="6" fillId="2" borderId="0" xfId="0" applyFont="1" applyFill="1" applyBorder="1" applyAlignment="1">
      <alignment horizontal="center" vertical="center"/>
    </xf>
    <xf numFmtId="0" fontId="7" fillId="2" borderId="1" xfId="0" applyFont="1" applyFill="1" applyBorder="1" applyAlignment="1">
      <alignmen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10" fillId="2" borderId="0" xfId="0" applyFont="1" applyFill="1" applyBorder="1" applyAlignment="1">
      <alignment vertical="center"/>
    </xf>
    <xf numFmtId="0" fontId="7" fillId="0" borderId="9"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57" fontId="8" fillId="0" borderId="2" xfId="0" applyNumberFormat="1" applyFont="1" applyFill="1" applyBorder="1" applyAlignment="1">
      <alignment horizontal="center" vertical="center" wrapText="1"/>
    </xf>
    <xf numFmtId="14" fontId="8" fillId="2" borderId="0"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2" borderId="2"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58" fontId="8" fillId="0" borderId="2" xfId="0" applyNumberFormat="1" applyFont="1" applyFill="1" applyBorder="1" applyAlignment="1">
      <alignment horizontal="justify" vertical="center" wrapText="1"/>
    </xf>
    <xf numFmtId="0" fontId="8" fillId="0" borderId="2" xfId="0" applyFont="1" applyFill="1" applyBorder="1" applyAlignment="1" applyProtection="1">
      <alignment horizontal="justify" vertical="center" wrapText="1"/>
      <protection locked="0"/>
    </xf>
    <xf numFmtId="0" fontId="0" fillId="2" borderId="0" xfId="0" applyFont="1" applyFill="1" applyBorder="1" applyAlignment="1">
      <alignment horizontal="left" vertical="center"/>
    </xf>
    <xf numFmtId="49" fontId="8" fillId="0" borderId="2" xfId="0" applyNumberFormat="1" applyFont="1" applyFill="1" applyBorder="1" applyAlignment="1">
      <alignment horizontal="center" vertical="center" wrapText="1"/>
    </xf>
    <xf numFmtId="57" fontId="8" fillId="0" borderId="2" xfId="0" applyNumberFormat="1" applyFont="1" applyFill="1" applyBorder="1" applyAlignment="1">
      <alignment horizontal="justify" vertical="center" wrapText="1"/>
    </xf>
    <xf numFmtId="0" fontId="12"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6" fillId="2" borderId="0" xfId="0" applyFont="1" applyFill="1" applyAlignment="1">
      <alignment horizontal="left" vertical="center"/>
    </xf>
    <xf numFmtId="0" fontId="17" fillId="2" borderId="0" xfId="0" applyFont="1" applyFill="1" applyAlignment="1">
      <alignment horizontal="center" vertical="center"/>
    </xf>
    <xf numFmtId="0" fontId="18" fillId="2" borderId="1" xfId="0" applyFont="1" applyFill="1" applyBorder="1" applyAlignment="1">
      <alignment horizontal="left" vertical="center"/>
    </xf>
    <xf numFmtId="0" fontId="19" fillId="2" borderId="1" xfId="0" applyFont="1" applyFill="1" applyBorder="1" applyAlignment="1">
      <alignment horizontal="left" vertical="center"/>
    </xf>
    <xf numFmtId="0" fontId="19" fillId="2" borderId="0" xfId="0" applyFont="1" applyFill="1" applyAlignment="1">
      <alignment horizontal="left" vertical="center"/>
    </xf>
    <xf numFmtId="0" fontId="19" fillId="2" borderId="0" xfId="0" applyFont="1" applyFill="1" applyAlignment="1">
      <alignment horizontal="center" vertical="center"/>
    </xf>
    <xf numFmtId="0" fontId="20" fillId="2" borderId="2" xfId="0" applyFont="1" applyFill="1" applyBorder="1" applyAlignment="1">
      <alignment horizontal="center" vertical="center" wrapText="1"/>
    </xf>
    <xf numFmtId="0" fontId="21"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4" fillId="2" borderId="2" xfId="0" applyFont="1" applyFill="1" applyBorder="1">
      <alignment vertical="center"/>
    </xf>
    <xf numFmtId="0" fontId="18" fillId="0" borderId="2" xfId="0" applyFont="1" applyFill="1" applyBorder="1" applyAlignment="1">
      <alignment horizontal="center" vertical="center" wrapText="1"/>
    </xf>
    <xf numFmtId="0" fontId="22" fillId="3" borderId="2" xfId="0" applyFont="1" applyFill="1" applyBorder="1" applyAlignment="1">
      <alignment horizontal="justify" vertical="center" wrapText="1"/>
    </xf>
    <xf numFmtId="0" fontId="22" fillId="3"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3" fillId="3" borderId="2" xfId="0" applyFont="1" applyFill="1" applyBorder="1" applyAlignment="1">
      <alignment horizontal="justify" vertical="center" wrapText="1"/>
    </xf>
    <xf numFmtId="0" fontId="23" fillId="3" borderId="2" xfId="0" applyFont="1" applyFill="1" applyBorder="1" applyAlignment="1">
      <alignment horizontal="center" vertical="center" wrapText="1"/>
    </xf>
    <xf numFmtId="0" fontId="22" fillId="0" borderId="2"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23" fillId="0" borderId="2"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18" fillId="0" borderId="2" xfId="0" applyFont="1" applyFill="1" applyBorder="1" applyAlignment="1">
      <alignment horizontal="justify" vertical="center" wrapText="1"/>
    </xf>
    <xf numFmtId="0" fontId="19" fillId="2" borderId="2" xfId="0" applyFont="1" applyFill="1" applyBorder="1" applyAlignment="1">
      <alignment horizontal="center" vertical="center" wrapText="1"/>
    </xf>
    <xf numFmtId="0" fontId="24" fillId="4" borderId="0" xfId="0" applyNumberFormat="1" applyFont="1" applyFill="1" applyAlignment="1">
      <alignment horizontal="left" vertical="center" wrapText="1"/>
    </xf>
    <xf numFmtId="0" fontId="12" fillId="4" borderId="0" xfId="0" applyFont="1" applyFill="1" applyAlignment="1">
      <alignment horizontal="left" vertical="center" wrapText="1"/>
    </xf>
    <xf numFmtId="0" fontId="12" fillId="0" borderId="0" xfId="0" applyFont="1" applyFill="1">
      <alignment vertical="center"/>
    </xf>
    <xf numFmtId="0" fontId="13" fillId="0" borderId="0" xfId="0" applyFont="1" applyFill="1">
      <alignment vertical="center"/>
    </xf>
    <xf numFmtId="0" fontId="14" fillId="0" borderId="0" xfId="0" applyFont="1" applyFill="1">
      <alignment vertical="center"/>
    </xf>
    <xf numFmtId="0" fontId="15" fillId="0" borderId="0" xfId="0" applyFont="1" applyFill="1">
      <alignment vertical="center"/>
    </xf>
    <xf numFmtId="0" fontId="16" fillId="0" borderId="0" xfId="0" applyFont="1" applyFill="1" applyAlignment="1">
      <alignment horizontal="left" vertical="center"/>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18" fillId="0" borderId="1" xfId="0" applyFont="1" applyFill="1" applyBorder="1" applyAlignment="1">
      <alignment horizontal="left" vertical="center"/>
    </xf>
    <xf numFmtId="0" fontId="19" fillId="0" borderId="1"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lignment vertical="center"/>
    </xf>
    <xf numFmtId="0" fontId="19" fillId="0" borderId="0" xfId="0" applyFont="1" applyFill="1" applyAlignment="1">
      <alignment horizontal="center" vertical="center"/>
    </xf>
    <xf numFmtId="0" fontId="18"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28" fillId="0" borderId="2" xfId="0" applyFont="1" applyFill="1" applyBorder="1" applyAlignment="1">
      <alignment horizontal="justify" vertical="center" wrapText="1"/>
    </xf>
    <xf numFmtId="0" fontId="15" fillId="0" borderId="0" xfId="0" applyFont="1" applyFill="1" applyAlignment="1">
      <alignment horizontal="left" vertical="center"/>
    </xf>
    <xf numFmtId="0" fontId="12" fillId="0" borderId="0" xfId="0" applyFont="1" applyFill="1" applyAlignment="1">
      <alignment horizontal="left" vertical="center"/>
    </xf>
    <xf numFmtId="0" fontId="18" fillId="0" borderId="9" xfId="0" applyFont="1" applyFill="1" applyBorder="1" applyAlignment="1">
      <alignment horizontal="center" vertical="center" wrapText="1"/>
    </xf>
    <xf numFmtId="14" fontId="19" fillId="0" borderId="0" xfId="0" applyNumberFormat="1" applyFont="1" applyFill="1" applyAlignment="1">
      <alignment horizontal="center" vertical="center"/>
    </xf>
    <xf numFmtId="57" fontId="29" fillId="0" borderId="2" xfId="0" applyNumberFormat="1" applyFont="1" applyFill="1" applyBorder="1" applyAlignment="1">
      <alignment horizontal="center" vertical="center" wrapText="1"/>
    </xf>
    <xf numFmtId="177" fontId="14" fillId="0" borderId="0" xfId="0" applyNumberFormat="1" applyFont="1" applyFill="1">
      <alignment vertical="center"/>
    </xf>
    <xf numFmtId="0" fontId="27"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0" xfId="0" applyFont="1">
      <alignment vertical="center"/>
    </xf>
    <xf numFmtId="0" fontId="32" fillId="0" borderId="0" xfId="0" applyFont="1">
      <alignment vertical="center"/>
    </xf>
    <xf numFmtId="0" fontId="0" fillId="0" borderId="0" xfId="0" applyAlignment="1">
      <alignment horizontal="left" vertical="center"/>
    </xf>
    <xf numFmtId="0" fontId="0" fillId="0" borderId="0" xfId="0" applyFont="1" applyFill="1">
      <alignment vertical="center"/>
    </xf>
    <xf numFmtId="0" fontId="33" fillId="0" borderId="0" xfId="0" applyFont="1" applyAlignment="1">
      <alignment horizontal="center" vertical="center"/>
    </xf>
    <xf numFmtId="0" fontId="34" fillId="2" borderId="0" xfId="0" applyFont="1" applyFill="1" applyAlignment="1">
      <alignment horizontal="justify" vertical="center"/>
    </xf>
    <xf numFmtId="0" fontId="35" fillId="2" borderId="0" xfId="0" applyFont="1" applyFill="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36" fillId="2" borderId="0" xfId="0" applyFont="1" applyFill="1" applyAlignment="1">
      <alignment horizontal="center" vertical="center"/>
    </xf>
    <xf numFmtId="0" fontId="14" fillId="2" borderId="0" xfId="0" applyFont="1" applyFill="1" applyAlignment="1">
      <alignment horizontal="right" vertical="center"/>
    </xf>
    <xf numFmtId="0" fontId="37" fillId="2" borderId="0" xfId="0" applyFont="1" applyFill="1" applyAlignment="1">
      <alignment horizontal="center" vertical="center"/>
    </xf>
    <xf numFmtId="0" fontId="0" fillId="0" borderId="2" xfId="0" applyBorder="1" applyAlignment="1">
      <alignment horizontal="center" vertical="center"/>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42" fillId="0" borderId="2" xfId="42" applyNumberFormat="1" applyFont="1" applyFill="1" applyBorder="1" applyAlignment="1" applyProtection="1">
      <alignment horizontal="center" vertical="center" wrapText="1"/>
    </xf>
    <xf numFmtId="0" fontId="43" fillId="5" borderId="2" xfId="47" applyNumberFormat="1" applyFont="1" applyFill="1" applyBorder="1" applyAlignment="1" applyProtection="1">
      <alignment horizontal="center" vertical="center" wrapText="1"/>
    </xf>
    <xf numFmtId="0" fontId="44" fillId="5" borderId="2" xfId="47" applyNumberFormat="1" applyFont="1" applyFill="1" applyBorder="1" applyAlignment="1" applyProtection="1">
      <alignment horizontal="center" vertical="center" wrapText="1"/>
    </xf>
    <xf numFmtId="0" fontId="45" fillId="5" borderId="2" xfId="47" applyNumberFormat="1" applyFont="1" applyFill="1" applyBorder="1" applyAlignment="1" applyProtection="1">
      <alignment horizontal="left" vertical="center" wrapText="1"/>
    </xf>
    <xf numFmtId="0" fontId="40" fillId="2"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6" fillId="5" borderId="13" xfId="47" applyNumberFormat="1" applyFont="1" applyFill="1" applyBorder="1" applyAlignment="1" applyProtection="1">
      <alignment vertical="center" wrapText="1"/>
    </xf>
    <xf numFmtId="0" fontId="46" fillId="5" borderId="4" xfId="47" applyNumberFormat="1" applyFont="1" applyFill="1" applyBorder="1" applyAlignment="1" applyProtection="1">
      <alignment vertical="center" wrapText="1"/>
    </xf>
    <xf numFmtId="0" fontId="46" fillId="5" borderId="9" xfId="47" applyNumberFormat="1" applyFont="1" applyFill="1" applyBorder="1" applyAlignment="1" applyProtection="1">
      <alignment vertical="center" wrapText="1"/>
    </xf>
    <xf numFmtId="0" fontId="46" fillId="5" borderId="13" xfId="47" applyNumberFormat="1" applyFont="1" applyFill="1" applyBorder="1" applyAlignment="1" applyProtection="1">
      <alignment horizontal="left" vertical="center" wrapText="1"/>
    </xf>
    <xf numFmtId="0" fontId="46" fillId="5" borderId="4" xfId="47" applyNumberFormat="1" applyFont="1" applyFill="1" applyBorder="1" applyAlignment="1" applyProtection="1">
      <alignment horizontal="left" vertical="center" wrapText="1"/>
    </xf>
    <xf numFmtId="0" fontId="46" fillId="5" borderId="9" xfId="47" applyNumberFormat="1" applyFont="1" applyFill="1" applyBorder="1" applyAlignment="1" applyProtection="1">
      <alignment horizontal="left" vertical="center" wrapText="1"/>
    </xf>
    <xf numFmtId="0" fontId="46" fillId="5" borderId="2" xfId="47" applyNumberFormat="1" applyFont="1" applyFill="1" applyBorder="1" applyAlignment="1" applyProtection="1">
      <alignment horizontal="left" vertical="center" wrapText="1"/>
    </xf>
    <xf numFmtId="0" fontId="44" fillId="5" borderId="2" xfId="47" applyNumberFormat="1" applyFont="1" applyFill="1" applyBorder="1" applyAlignment="1" applyProtection="1">
      <alignment vertical="center" wrapText="1"/>
    </xf>
    <xf numFmtId="0" fontId="45" fillId="5" borderId="13" xfId="47" applyNumberFormat="1" applyFont="1" applyFill="1" applyBorder="1" applyAlignment="1" applyProtection="1">
      <alignment vertical="center" wrapText="1"/>
    </xf>
    <xf numFmtId="0" fontId="45" fillId="5" borderId="4" xfId="47" applyNumberFormat="1" applyFont="1" applyFill="1" applyBorder="1" applyAlignment="1" applyProtection="1">
      <alignment vertical="center" wrapText="1"/>
    </xf>
    <xf numFmtId="0" fontId="45" fillId="5" borderId="9" xfId="47" applyNumberFormat="1" applyFont="1" applyFill="1" applyBorder="1" applyAlignment="1" applyProtection="1">
      <alignment vertical="center" wrapText="1"/>
    </xf>
    <xf numFmtId="0" fontId="44" fillId="5" borderId="2" xfId="47" applyNumberFormat="1" applyFont="1" applyFill="1" applyBorder="1" applyAlignment="1" applyProtection="1">
      <alignment horizontal="left" vertical="center" wrapText="1"/>
    </xf>
    <xf numFmtId="0" fontId="47" fillId="5" borderId="13" xfId="0" applyFont="1" applyFill="1" applyBorder="1" applyAlignment="1" applyProtection="1">
      <alignment horizontal="left" vertical="center" wrapText="1"/>
    </xf>
    <xf numFmtId="0" fontId="47" fillId="5" borderId="4" xfId="0" applyFont="1" applyFill="1" applyBorder="1" applyAlignment="1" applyProtection="1">
      <alignment horizontal="left" vertical="center" wrapText="1"/>
    </xf>
    <xf numFmtId="0" fontId="47" fillId="5" borderId="9" xfId="0" applyFont="1" applyFill="1" applyBorder="1" applyAlignment="1" applyProtection="1">
      <alignment horizontal="left" vertical="center" wrapText="1"/>
    </xf>
    <xf numFmtId="0" fontId="42" fillId="0" borderId="2" xfId="42" applyNumberFormat="1" applyFont="1" applyFill="1" applyBorder="1" applyAlignment="1" applyProtection="1">
      <alignment horizontal="left" vertical="center" wrapText="1"/>
    </xf>
    <xf numFmtId="0" fontId="48" fillId="0" borderId="13" xfId="42" applyNumberFormat="1" applyFont="1" applyFill="1" applyBorder="1" applyAlignment="1" applyProtection="1">
      <alignment horizontal="left" vertical="center" wrapText="1"/>
    </xf>
    <xf numFmtId="0" fontId="48" fillId="0" borderId="4" xfId="42" applyNumberFormat="1" applyFont="1" applyFill="1" applyBorder="1" applyAlignment="1" applyProtection="1">
      <alignment horizontal="left" vertical="center" wrapText="1"/>
    </xf>
    <xf numFmtId="0" fontId="48" fillId="0" borderId="9" xfId="42" applyNumberFormat="1" applyFont="1" applyFill="1" applyBorder="1" applyAlignment="1" applyProtection="1">
      <alignment horizontal="left" vertical="center" wrapText="1"/>
    </xf>
    <xf numFmtId="0" fontId="40" fillId="2" borderId="2" xfId="0" applyFont="1" applyFill="1" applyBorder="1" applyAlignment="1">
      <alignment horizontal="justify" vertical="center" wrapText="1"/>
    </xf>
    <xf numFmtId="0" fontId="40" fillId="2" borderId="13" xfId="0" applyFont="1" applyFill="1" applyBorder="1" applyAlignment="1">
      <alignment horizontal="left" vertical="center" wrapText="1"/>
    </xf>
    <xf numFmtId="0" fontId="40" fillId="2" borderId="4" xfId="0" applyFont="1" applyFill="1" applyBorder="1" applyAlignment="1">
      <alignment horizontal="left" vertical="center" wrapText="1"/>
    </xf>
    <xf numFmtId="0" fontId="40" fillId="2" borderId="9" xfId="0" applyFont="1" applyFill="1" applyBorder="1" applyAlignment="1">
      <alignment horizontal="left" vertical="center" wrapText="1"/>
    </xf>
    <xf numFmtId="0" fontId="41" fillId="2" borderId="2" xfId="0" applyFont="1" applyFill="1" applyBorder="1" applyAlignment="1">
      <alignment horizontal="justify" vertical="center" wrapText="1"/>
    </xf>
    <xf numFmtId="0" fontId="41" fillId="2" borderId="13" xfId="0" applyFont="1" applyFill="1" applyBorder="1" applyAlignment="1">
      <alignment horizontal="left" vertical="center" wrapText="1"/>
    </xf>
    <xf numFmtId="0" fontId="41" fillId="2" borderId="4" xfId="0" applyFont="1" applyFill="1" applyBorder="1" applyAlignment="1">
      <alignment horizontal="left" vertical="center" wrapText="1"/>
    </xf>
    <xf numFmtId="0" fontId="41" fillId="2" borderId="9" xfId="0" applyFont="1" applyFill="1" applyBorder="1" applyAlignment="1">
      <alignment horizontal="left" vertical="center" wrapText="1"/>
    </xf>
    <xf numFmtId="0" fontId="49" fillId="0" borderId="2" xfId="0" applyFont="1" applyFill="1" applyBorder="1" applyAlignment="1">
      <alignment horizontal="left" vertical="center"/>
    </xf>
    <xf numFmtId="0" fontId="49" fillId="0" borderId="2" xfId="0" applyFont="1" applyFill="1" applyBorder="1" applyAlignment="1">
      <alignment horizontal="center" vertical="center"/>
    </xf>
    <xf numFmtId="0" fontId="0" fillId="0" borderId="0" xfId="0" applyNumberFormat="1" applyFont="1" applyFill="1" applyAlignment="1">
      <alignment horizontal="left" vertical="center" wrapText="1"/>
    </xf>
    <xf numFmtId="0" fontId="33" fillId="0" borderId="0" xfId="0" applyNumberFormat="1" applyFont="1" applyFill="1" applyAlignment="1">
      <alignment horizontal="center" vertical="center" wrapText="1"/>
    </xf>
    <xf numFmtId="0" fontId="0" fillId="0" borderId="0" xfId="0" applyFont="1" applyFill="1" applyAlignment="1">
      <alignment horizontal="left" vertical="center"/>
    </xf>
    <xf numFmtId="0" fontId="33" fillId="0" borderId="0" xfId="0" applyFont="1" applyFill="1" applyAlignment="1">
      <alignment horizontal="center" vertical="center"/>
    </xf>
    <xf numFmtId="0" fontId="2" fillId="0" borderId="0" xfId="0" applyFont="1" applyFill="1" applyAlignment="1">
      <alignment horizontal="center" vertical="center" wrapText="1"/>
    </xf>
    <xf numFmtId="0" fontId="41" fillId="0" borderId="2" xfId="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10_2016年计划减贫人员花名小贾"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2_2-1统计表_1"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s>
  <tableStyles count="0" defaultTableStyle="TableStyleMedium2" defaultPivotStyle="PivotStyleLight16"/>
  <colors>
    <mruColors>
      <color rgb="00FFFF00"/>
      <color rgb="00FFC000"/>
      <color rgb="0092D05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4"/>
  <sheetViews>
    <sheetView tabSelected="1" workbookViewId="0">
      <selection activeCell="A6" sqref="A6:K36"/>
    </sheetView>
  </sheetViews>
  <sheetFormatPr defaultColWidth="9" defaultRowHeight="15"/>
  <cols>
    <col min="1" max="1" width="3.875" customWidth="1"/>
    <col min="2" max="2" width="9.125" customWidth="1"/>
    <col min="3" max="3" width="9.5" customWidth="1"/>
    <col min="4" max="4" width="5.5" customWidth="1"/>
    <col min="5" max="5" width="29.75" customWidth="1"/>
    <col min="6" max="11" width="11.9" style="113" customWidth="1"/>
  </cols>
  <sheetData>
    <row r="1" s="109" customFormat="1" ht="18.75" spans="2:11">
      <c r="B1" s="114" t="s">
        <v>0</v>
      </c>
      <c r="C1" s="114"/>
      <c r="D1" s="114"/>
      <c r="E1" s="114"/>
      <c r="F1" s="115"/>
      <c r="G1" s="115"/>
      <c r="H1" s="115"/>
      <c r="I1" s="115"/>
      <c r="J1" s="115"/>
      <c r="K1" s="115"/>
    </row>
    <row r="2" s="110" customFormat="1" ht="24" customHeight="1" spans="2:11">
      <c r="B2" s="116" t="s">
        <v>1</v>
      </c>
      <c r="C2" s="117"/>
      <c r="D2" s="117"/>
      <c r="E2" s="117"/>
      <c r="F2" s="118"/>
      <c r="G2" s="118"/>
      <c r="H2" s="118"/>
      <c r="I2" s="118"/>
      <c r="J2" s="118"/>
      <c r="K2" s="118"/>
    </row>
    <row r="3" ht="18" customHeight="1" spans="1:11">
      <c r="A3" s="119" t="s">
        <v>2</v>
      </c>
      <c r="B3" s="119"/>
      <c r="C3" s="119"/>
      <c r="D3" s="119"/>
      <c r="E3" s="119"/>
      <c r="F3" s="120"/>
      <c r="G3" s="120"/>
      <c r="H3" s="120"/>
      <c r="I3" s="120"/>
      <c r="J3" s="120"/>
      <c r="K3" s="120"/>
    </row>
    <row r="4" ht="26.25" customHeight="1" spans="1:11">
      <c r="A4" s="121" t="s">
        <v>3</v>
      </c>
      <c r="B4" s="122" t="s">
        <v>4</v>
      </c>
      <c r="C4" s="123"/>
      <c r="D4" s="123"/>
      <c r="E4" s="124"/>
      <c r="F4" s="125" t="s">
        <v>5</v>
      </c>
      <c r="G4" s="125"/>
      <c r="H4" s="125" t="s">
        <v>6</v>
      </c>
      <c r="I4" s="125"/>
      <c r="J4" s="125"/>
      <c r="K4" s="125"/>
    </row>
    <row r="5" ht="36.75" customHeight="1" spans="1:11">
      <c r="A5" s="121"/>
      <c r="B5" s="126"/>
      <c r="C5" s="127"/>
      <c r="D5" s="127"/>
      <c r="E5" s="128"/>
      <c r="F5" s="125" t="s">
        <v>7</v>
      </c>
      <c r="G5" s="125" t="s">
        <v>8</v>
      </c>
      <c r="H5" s="125" t="s">
        <v>9</v>
      </c>
      <c r="I5" s="125" t="s">
        <v>10</v>
      </c>
      <c r="J5" s="125" t="s">
        <v>11</v>
      </c>
      <c r="K5" s="125" t="s">
        <v>12</v>
      </c>
    </row>
    <row r="6" ht="27" customHeight="1" spans="1:11">
      <c r="A6" s="129" t="s">
        <v>13</v>
      </c>
      <c r="B6" s="130"/>
      <c r="C6" s="130"/>
      <c r="D6" s="130"/>
      <c r="E6" s="131"/>
      <c r="F6" s="132">
        <v>24965.57</v>
      </c>
      <c r="G6" s="132">
        <v>15700.32</v>
      </c>
      <c r="H6" s="132">
        <f t="shared" ref="H6:K6" si="0">H7+H25+H29+H33</f>
        <v>26130.22</v>
      </c>
      <c r="I6" s="132">
        <f t="shared" si="0"/>
        <v>15561.41</v>
      </c>
      <c r="J6" s="132">
        <f t="shared" si="0"/>
        <v>16546.37</v>
      </c>
      <c r="K6" s="132">
        <f t="shared" si="0"/>
        <v>16536.37</v>
      </c>
    </row>
    <row r="7" ht="27" customHeight="1" spans="1:13">
      <c r="A7" s="133" t="s">
        <v>14</v>
      </c>
      <c r="B7" s="134" t="s">
        <v>15</v>
      </c>
      <c r="C7" s="134"/>
      <c r="D7" s="134"/>
      <c r="E7" s="134"/>
      <c r="F7" s="132">
        <v>22521.9</v>
      </c>
      <c r="G7" s="132">
        <v>13643.61</v>
      </c>
      <c r="H7" s="132">
        <v>23217.21</v>
      </c>
      <c r="I7" s="132">
        <v>14311.41</v>
      </c>
      <c r="J7" s="132">
        <v>13928.37</v>
      </c>
      <c r="K7" s="132">
        <v>13928.37</v>
      </c>
      <c r="M7" s="172"/>
    </row>
    <row r="8" ht="27" customHeight="1" spans="1:13">
      <c r="A8" s="135">
        <v>1</v>
      </c>
      <c r="B8" s="136" t="s">
        <v>16</v>
      </c>
      <c r="C8" s="136"/>
      <c r="D8" s="136"/>
      <c r="E8" s="136"/>
      <c r="F8" s="137">
        <v>9330</v>
      </c>
      <c r="G8" s="137">
        <v>9330</v>
      </c>
      <c r="H8" s="137">
        <v>8453.64</v>
      </c>
      <c r="I8" s="137">
        <v>7327</v>
      </c>
      <c r="J8" s="137">
        <v>8199</v>
      </c>
      <c r="K8" s="137">
        <v>8199</v>
      </c>
      <c r="M8" s="172"/>
    </row>
    <row r="9" ht="27" customHeight="1" spans="1:13">
      <c r="A9" s="135">
        <v>2</v>
      </c>
      <c r="B9" s="136" t="s">
        <v>17</v>
      </c>
      <c r="C9" s="136"/>
      <c r="D9" s="136"/>
      <c r="E9" s="136"/>
      <c r="F9" s="137">
        <v>6997</v>
      </c>
      <c r="G9" s="137">
        <v>786</v>
      </c>
      <c r="H9" s="138">
        <v>11252.74</v>
      </c>
      <c r="I9" s="137">
        <v>5440.59</v>
      </c>
      <c r="J9" s="137">
        <v>5425.74</v>
      </c>
      <c r="K9" s="137">
        <v>5425.74</v>
      </c>
      <c r="M9" s="172"/>
    </row>
    <row r="10" ht="54" customHeight="1" spans="1:13">
      <c r="A10" s="135">
        <v>3</v>
      </c>
      <c r="B10" s="139" t="s">
        <v>18</v>
      </c>
      <c r="C10" s="140"/>
      <c r="D10" s="140"/>
      <c r="E10" s="141"/>
      <c r="F10" s="137">
        <v>424</v>
      </c>
      <c r="G10" s="137">
        <v>424</v>
      </c>
      <c r="H10" s="137">
        <v>138</v>
      </c>
      <c r="I10" s="137">
        <v>366.45</v>
      </c>
      <c r="J10" s="137"/>
      <c r="K10" s="137"/>
      <c r="M10" s="172"/>
    </row>
    <row r="11" ht="27" customHeight="1" spans="1:13">
      <c r="A11" s="135">
        <v>4</v>
      </c>
      <c r="B11" s="142" t="s">
        <v>19</v>
      </c>
      <c r="C11" s="143"/>
      <c r="D11" s="143"/>
      <c r="E11" s="144"/>
      <c r="F11" s="137">
        <v>256.2</v>
      </c>
      <c r="G11" s="137">
        <v>256.2</v>
      </c>
      <c r="H11" s="137">
        <v>716.2</v>
      </c>
      <c r="I11" s="137"/>
      <c r="J11" s="137"/>
      <c r="K11" s="137"/>
      <c r="M11" s="172"/>
    </row>
    <row r="12" ht="27" customHeight="1" spans="1:13">
      <c r="A12" s="135">
        <v>5</v>
      </c>
      <c r="B12" s="136" t="s">
        <v>20</v>
      </c>
      <c r="C12" s="136"/>
      <c r="D12" s="136"/>
      <c r="E12" s="136"/>
      <c r="F12" s="137">
        <v>2079.41</v>
      </c>
      <c r="G12" s="137">
        <v>2079.41</v>
      </c>
      <c r="H12" s="137">
        <v>294.63</v>
      </c>
      <c r="I12" s="137">
        <v>518.37</v>
      </c>
      <c r="J12" s="137">
        <v>294.63</v>
      </c>
      <c r="K12" s="137">
        <v>294.63</v>
      </c>
      <c r="M12" s="172"/>
    </row>
    <row r="13" ht="27" customHeight="1" spans="1:13">
      <c r="A13" s="135">
        <v>6</v>
      </c>
      <c r="B13" s="136" t="s">
        <v>21</v>
      </c>
      <c r="C13" s="136"/>
      <c r="D13" s="136"/>
      <c r="E13" s="136"/>
      <c r="F13" s="137">
        <v>750</v>
      </c>
      <c r="G13" s="137">
        <v>750</v>
      </c>
      <c r="H13" s="137">
        <v>0</v>
      </c>
      <c r="I13" s="137">
        <v>650</v>
      </c>
      <c r="J13" s="137"/>
      <c r="K13" s="137"/>
      <c r="M13" s="172"/>
    </row>
    <row r="14" ht="27" customHeight="1" spans="1:13">
      <c r="A14" s="135">
        <v>7</v>
      </c>
      <c r="B14" s="136" t="s">
        <v>22</v>
      </c>
      <c r="C14" s="136"/>
      <c r="D14" s="136"/>
      <c r="E14" s="136"/>
      <c r="F14" s="137">
        <v>20.9</v>
      </c>
      <c r="G14" s="137"/>
      <c r="H14" s="137">
        <v>-10</v>
      </c>
      <c r="I14" s="137"/>
      <c r="J14" s="137"/>
      <c r="K14" s="137"/>
      <c r="M14" s="172"/>
    </row>
    <row r="15" ht="27" customHeight="1" spans="1:13">
      <c r="A15" s="135">
        <v>8</v>
      </c>
      <c r="B15" s="136" t="s">
        <v>23</v>
      </c>
      <c r="C15" s="136"/>
      <c r="D15" s="136"/>
      <c r="E15" s="136"/>
      <c r="F15" s="137"/>
      <c r="G15" s="137"/>
      <c r="H15" s="137"/>
      <c r="I15" s="137"/>
      <c r="J15" s="137"/>
      <c r="K15" s="137"/>
      <c r="M15" s="172"/>
    </row>
    <row r="16" ht="27" customHeight="1" spans="1:13">
      <c r="A16" s="135">
        <v>9</v>
      </c>
      <c r="B16" s="145" t="s">
        <v>24</v>
      </c>
      <c r="C16" s="145"/>
      <c r="D16" s="145"/>
      <c r="E16" s="145"/>
      <c r="F16" s="137">
        <v>2646</v>
      </c>
      <c r="G16" s="137"/>
      <c r="H16" s="137">
        <v>2305</v>
      </c>
      <c r="I16" s="137"/>
      <c r="J16" s="137"/>
      <c r="K16" s="137"/>
      <c r="M16" s="172"/>
    </row>
    <row r="17" ht="27" customHeight="1" spans="1:11">
      <c r="A17" s="135">
        <v>10</v>
      </c>
      <c r="B17" s="136" t="s">
        <v>25</v>
      </c>
      <c r="C17" s="136"/>
      <c r="D17" s="136"/>
      <c r="E17" s="136"/>
      <c r="F17" s="137"/>
      <c r="G17" s="137"/>
      <c r="H17" s="137">
        <v>58</v>
      </c>
      <c r="I17" s="137"/>
      <c r="J17" s="137"/>
      <c r="K17" s="137"/>
    </row>
    <row r="18" ht="27" customHeight="1" spans="1:11">
      <c r="A18" s="135">
        <v>11</v>
      </c>
      <c r="B18" s="136" t="s">
        <v>26</v>
      </c>
      <c r="C18" s="136"/>
      <c r="D18" s="136"/>
      <c r="E18" s="136"/>
      <c r="F18" s="137"/>
      <c r="G18" s="137"/>
      <c r="H18" s="137"/>
      <c r="I18" s="137"/>
      <c r="J18" s="137"/>
      <c r="K18" s="137"/>
    </row>
    <row r="19" ht="36.75" customHeight="1" spans="1:11">
      <c r="A19" s="135">
        <v>12</v>
      </c>
      <c r="B19" s="136" t="s">
        <v>27</v>
      </c>
      <c r="C19" s="136"/>
      <c r="D19" s="136"/>
      <c r="E19" s="136"/>
      <c r="F19" s="137"/>
      <c r="G19" s="137"/>
      <c r="H19" s="137"/>
      <c r="I19" s="137"/>
      <c r="J19" s="137"/>
      <c r="K19" s="137"/>
    </row>
    <row r="20" ht="27" customHeight="1" spans="1:11">
      <c r="A20" s="135">
        <v>13</v>
      </c>
      <c r="B20" s="136" t="s">
        <v>28</v>
      </c>
      <c r="C20" s="136"/>
      <c r="D20" s="136"/>
      <c r="E20" s="136"/>
      <c r="F20" s="137"/>
      <c r="G20" s="137"/>
      <c r="H20" s="137"/>
      <c r="I20" s="137"/>
      <c r="J20" s="137"/>
      <c r="K20" s="137"/>
    </row>
    <row r="21" ht="27" customHeight="1" spans="1:11">
      <c r="A21" s="135">
        <v>14</v>
      </c>
      <c r="B21" s="136" t="s">
        <v>29</v>
      </c>
      <c r="C21" s="136"/>
      <c r="D21" s="136"/>
      <c r="E21" s="136"/>
      <c r="F21" s="137">
        <v>18.39</v>
      </c>
      <c r="G21" s="137">
        <v>18</v>
      </c>
      <c r="H21" s="137">
        <v>9</v>
      </c>
      <c r="I21" s="137">
        <v>9</v>
      </c>
      <c r="J21" s="137">
        <v>9</v>
      </c>
      <c r="K21" s="137">
        <v>9</v>
      </c>
    </row>
    <row r="22" ht="27" customHeight="1" spans="1:11">
      <c r="A22" s="135">
        <v>15</v>
      </c>
      <c r="B22" s="136" t="s">
        <v>30</v>
      </c>
      <c r="C22" s="136"/>
      <c r="D22" s="136"/>
      <c r="E22" s="136"/>
      <c r="F22" s="137"/>
      <c r="G22" s="137"/>
      <c r="H22" s="137"/>
      <c r="I22" s="137"/>
      <c r="J22" s="137"/>
      <c r="K22" s="137"/>
    </row>
    <row r="23" ht="55" customHeight="1" spans="1:11">
      <c r="A23" s="146">
        <v>16</v>
      </c>
      <c r="B23" s="147" t="s">
        <v>31</v>
      </c>
      <c r="C23" s="148"/>
      <c r="D23" s="148"/>
      <c r="E23" s="149"/>
      <c r="F23" s="137"/>
      <c r="G23" s="137"/>
      <c r="H23" s="137"/>
      <c r="I23" s="137"/>
      <c r="J23" s="137"/>
      <c r="K23" s="137"/>
    </row>
    <row r="24" s="111" customFormat="1" ht="25" customHeight="1" spans="1:11">
      <c r="A24" s="150">
        <v>17</v>
      </c>
      <c r="B24" s="151" t="s">
        <v>32</v>
      </c>
      <c r="C24" s="152"/>
      <c r="D24" s="152"/>
      <c r="E24" s="153"/>
      <c r="F24" s="137"/>
      <c r="G24" s="137"/>
      <c r="H24" s="137"/>
      <c r="I24" s="137"/>
      <c r="J24" s="137"/>
      <c r="K24" s="137"/>
    </row>
    <row r="25" ht="25" customHeight="1" spans="1:11">
      <c r="A25" s="133" t="s">
        <v>33</v>
      </c>
      <c r="B25" s="154" t="s">
        <v>34</v>
      </c>
      <c r="C25" s="154"/>
      <c r="D25" s="154"/>
      <c r="E25" s="154"/>
      <c r="F25" s="132">
        <v>1789.46</v>
      </c>
      <c r="G25" s="132">
        <v>1402.5</v>
      </c>
      <c r="H25" s="132">
        <v>2343.01</v>
      </c>
      <c r="I25" s="132">
        <v>650</v>
      </c>
      <c r="J25" s="132">
        <v>2148</v>
      </c>
      <c r="K25" s="132">
        <v>2138</v>
      </c>
    </row>
    <row r="26" ht="25" customHeight="1" spans="1:11">
      <c r="A26" s="133"/>
      <c r="B26" s="155" t="s">
        <v>35</v>
      </c>
      <c r="C26" s="156"/>
      <c r="D26" s="156"/>
      <c r="E26" s="157"/>
      <c r="F26" s="137">
        <v>1273</v>
      </c>
      <c r="G26" s="137">
        <v>1237</v>
      </c>
      <c r="H26" s="137">
        <v>2116</v>
      </c>
      <c r="I26" s="137">
        <v>500</v>
      </c>
      <c r="J26" s="137">
        <v>2116</v>
      </c>
      <c r="K26" s="137">
        <v>2106</v>
      </c>
    </row>
    <row r="27" ht="25" customHeight="1" spans="1:11">
      <c r="A27" s="133"/>
      <c r="B27" s="155" t="s">
        <v>36</v>
      </c>
      <c r="C27" s="156"/>
      <c r="D27" s="156"/>
      <c r="E27" s="157"/>
      <c r="F27" s="137">
        <v>516.46</v>
      </c>
      <c r="G27" s="137">
        <v>165.5</v>
      </c>
      <c r="H27" s="137">
        <v>227.01</v>
      </c>
      <c r="I27" s="137">
        <v>150</v>
      </c>
      <c r="J27" s="137">
        <v>32</v>
      </c>
      <c r="K27" s="137">
        <v>32</v>
      </c>
    </row>
    <row r="28" ht="25" customHeight="1" spans="1:11">
      <c r="A28" s="158"/>
      <c r="B28" s="159" t="s">
        <v>37</v>
      </c>
      <c r="C28" s="160"/>
      <c r="D28" s="160"/>
      <c r="E28" s="161"/>
      <c r="F28" s="137"/>
      <c r="G28" s="137"/>
      <c r="H28" s="137"/>
      <c r="I28" s="137"/>
      <c r="J28" s="137"/>
      <c r="K28" s="138"/>
    </row>
    <row r="29" ht="25" customHeight="1" spans="1:11">
      <c r="A29" s="162" t="s">
        <v>38</v>
      </c>
      <c r="B29" s="163" t="s">
        <v>39</v>
      </c>
      <c r="C29" s="164"/>
      <c r="D29" s="164"/>
      <c r="E29" s="165"/>
      <c r="F29" s="132">
        <v>500</v>
      </c>
      <c r="G29" s="132">
        <v>500</v>
      </c>
      <c r="H29" s="132">
        <v>570</v>
      </c>
      <c r="I29" s="132">
        <v>500</v>
      </c>
      <c r="J29" s="132">
        <v>470</v>
      </c>
      <c r="K29" s="173">
        <v>470</v>
      </c>
    </row>
    <row r="30" ht="25" customHeight="1" spans="1:11">
      <c r="A30" s="158"/>
      <c r="B30" s="159" t="s">
        <v>40</v>
      </c>
      <c r="C30" s="160"/>
      <c r="D30" s="160"/>
      <c r="E30" s="161"/>
      <c r="F30" s="137">
        <v>500</v>
      </c>
      <c r="G30" s="137">
        <v>500</v>
      </c>
      <c r="H30" s="137">
        <v>570</v>
      </c>
      <c r="I30" s="137">
        <v>500</v>
      </c>
      <c r="J30" s="137">
        <v>470</v>
      </c>
      <c r="K30" s="138">
        <v>470</v>
      </c>
    </row>
    <row r="31" ht="25" customHeight="1" spans="1:11">
      <c r="A31" s="158"/>
      <c r="B31" s="155" t="s">
        <v>36</v>
      </c>
      <c r="C31" s="156"/>
      <c r="D31" s="156"/>
      <c r="E31" s="157"/>
      <c r="F31" s="137"/>
      <c r="G31" s="137"/>
      <c r="H31" s="137"/>
      <c r="I31" s="137"/>
      <c r="J31" s="137"/>
      <c r="K31" s="138"/>
    </row>
    <row r="32" ht="25" customHeight="1" spans="1:11">
      <c r="A32" s="158"/>
      <c r="B32" s="159" t="s">
        <v>37</v>
      </c>
      <c r="C32" s="160"/>
      <c r="D32" s="160"/>
      <c r="E32" s="161"/>
      <c r="F32" s="137"/>
      <c r="G32" s="137"/>
      <c r="H32" s="137"/>
      <c r="I32" s="137"/>
      <c r="J32" s="137"/>
      <c r="K32" s="138"/>
    </row>
    <row r="33" ht="25" customHeight="1" spans="1:11">
      <c r="A33" s="162" t="s">
        <v>41</v>
      </c>
      <c r="B33" s="163" t="s">
        <v>42</v>
      </c>
      <c r="C33" s="164"/>
      <c r="D33" s="164"/>
      <c r="E33" s="165"/>
      <c r="F33" s="132">
        <v>154.21</v>
      </c>
      <c r="G33" s="132">
        <v>154.21</v>
      </c>
      <c r="H33" s="132">
        <v>0</v>
      </c>
      <c r="I33" s="132">
        <v>100</v>
      </c>
      <c r="J33" s="132">
        <v>0</v>
      </c>
      <c r="K33" s="173">
        <v>0</v>
      </c>
    </row>
    <row r="34" ht="25" customHeight="1" spans="1:11">
      <c r="A34" s="158"/>
      <c r="B34" s="159" t="s">
        <v>43</v>
      </c>
      <c r="C34" s="160"/>
      <c r="D34" s="160"/>
      <c r="E34" s="161"/>
      <c r="F34" s="137">
        <v>154.21</v>
      </c>
      <c r="G34" s="137">
        <v>154.21</v>
      </c>
      <c r="H34" s="137">
        <v>0</v>
      </c>
      <c r="I34" s="137">
        <v>100</v>
      </c>
      <c r="J34" s="137">
        <v>0</v>
      </c>
      <c r="K34" s="138">
        <v>0</v>
      </c>
    </row>
    <row r="35" ht="25" customHeight="1" spans="1:11">
      <c r="A35" s="158"/>
      <c r="B35" s="155" t="s">
        <v>36</v>
      </c>
      <c r="C35" s="156"/>
      <c r="D35" s="156"/>
      <c r="E35" s="157"/>
      <c r="F35" s="137"/>
      <c r="G35" s="137"/>
      <c r="H35" s="137"/>
      <c r="I35" s="137"/>
      <c r="J35" s="137"/>
      <c r="K35" s="138"/>
    </row>
    <row r="36" s="112" customFormat="1" ht="25" customHeight="1" spans="1:11">
      <c r="A36" s="166"/>
      <c r="B36" s="159" t="s">
        <v>37</v>
      </c>
      <c r="C36" s="160"/>
      <c r="D36" s="160"/>
      <c r="E36" s="161"/>
      <c r="F36" s="167"/>
      <c r="G36" s="167"/>
      <c r="H36" s="167"/>
      <c r="I36" s="167"/>
      <c r="J36" s="167"/>
      <c r="K36" s="138"/>
    </row>
    <row r="37" s="112" customFormat="1" ht="35" customHeight="1" spans="1:11">
      <c r="A37" s="168" t="s">
        <v>44</v>
      </c>
      <c r="B37" s="168"/>
      <c r="C37" s="168"/>
      <c r="D37" s="168"/>
      <c r="E37" s="168"/>
      <c r="F37" s="169"/>
      <c r="G37" s="169"/>
      <c r="H37" s="169"/>
      <c r="I37" s="169"/>
      <c r="J37" s="169"/>
      <c r="K37" s="169"/>
    </row>
    <row r="38" s="112" customFormat="1" ht="14.25" spans="1:11">
      <c r="A38" s="170" t="s">
        <v>45</v>
      </c>
      <c r="B38" s="170"/>
      <c r="C38" s="170"/>
      <c r="D38" s="170"/>
      <c r="E38" s="170"/>
      <c r="F38" s="171"/>
      <c r="G38" s="171"/>
      <c r="H38" s="171"/>
      <c r="I38" s="171"/>
      <c r="J38" s="171"/>
      <c r="K38" s="171"/>
    </row>
    <row r="39" s="112" customFormat="1" ht="16" customHeight="1" spans="1:11">
      <c r="A39" s="170" t="s">
        <v>46</v>
      </c>
      <c r="B39" s="170"/>
      <c r="C39" s="170"/>
      <c r="D39" s="170"/>
      <c r="E39" s="170"/>
      <c r="F39" s="171"/>
      <c r="G39" s="171"/>
      <c r="H39" s="171"/>
      <c r="I39" s="171"/>
      <c r="J39" s="171"/>
      <c r="K39" s="171"/>
    </row>
    <row r="40" s="112" customFormat="1" spans="6:11">
      <c r="F40" s="171"/>
      <c r="G40" s="171"/>
      <c r="H40" s="171"/>
      <c r="I40" s="171"/>
      <c r="J40" s="171"/>
      <c r="K40" s="171"/>
    </row>
    <row r="41" s="112" customFormat="1" spans="6:11">
      <c r="F41" s="171"/>
      <c r="G41" s="171"/>
      <c r="H41" s="171"/>
      <c r="I41" s="171"/>
      <c r="J41" s="171"/>
      <c r="K41" s="171"/>
    </row>
    <row r="42" s="112" customFormat="1" spans="6:11">
      <c r="F42" s="171"/>
      <c r="G42" s="171"/>
      <c r="H42" s="171"/>
      <c r="I42" s="171"/>
      <c r="J42" s="171"/>
      <c r="K42" s="171"/>
    </row>
    <row r="43" s="112" customFormat="1" spans="6:11">
      <c r="F43" s="171"/>
      <c r="G43" s="171"/>
      <c r="H43" s="171"/>
      <c r="I43" s="171"/>
      <c r="J43" s="171"/>
      <c r="K43" s="171"/>
    </row>
    <row r="44" s="112" customFormat="1" spans="6:11">
      <c r="F44" s="171"/>
      <c r="G44" s="171"/>
      <c r="H44" s="171"/>
      <c r="I44" s="171"/>
      <c r="J44" s="171"/>
      <c r="K44" s="171"/>
    </row>
    <row r="45" s="112" customFormat="1" spans="6:11">
      <c r="F45" s="171"/>
      <c r="G45" s="171"/>
      <c r="H45" s="171"/>
      <c r="I45" s="171"/>
      <c r="J45" s="171"/>
      <c r="K45" s="171"/>
    </row>
    <row r="46" s="112" customFormat="1" spans="6:11">
      <c r="F46" s="171"/>
      <c r="G46" s="171"/>
      <c r="H46" s="171"/>
      <c r="I46" s="171"/>
      <c r="J46" s="171"/>
      <c r="K46" s="171"/>
    </row>
    <row r="47" s="112" customFormat="1" spans="6:11">
      <c r="F47" s="171"/>
      <c r="G47" s="171"/>
      <c r="H47" s="171"/>
      <c r="I47" s="171"/>
      <c r="J47" s="171"/>
      <c r="K47" s="171"/>
    </row>
    <row r="48" s="112" customFormat="1" spans="6:11">
      <c r="F48" s="171"/>
      <c r="G48" s="171"/>
      <c r="H48" s="171"/>
      <c r="I48" s="171"/>
      <c r="J48" s="171"/>
      <c r="K48" s="171"/>
    </row>
    <row r="49" s="112" customFormat="1" spans="6:11">
      <c r="F49" s="171"/>
      <c r="G49" s="171"/>
      <c r="H49" s="171"/>
      <c r="I49" s="171"/>
      <c r="J49" s="171"/>
      <c r="K49" s="171"/>
    </row>
    <row r="50" s="112" customFormat="1" spans="6:11">
      <c r="F50" s="171"/>
      <c r="G50" s="171"/>
      <c r="H50" s="171"/>
      <c r="I50" s="171"/>
      <c r="J50" s="171"/>
      <c r="K50" s="171"/>
    </row>
    <row r="51" s="112" customFormat="1" spans="6:11">
      <c r="F51" s="171"/>
      <c r="G51" s="171"/>
      <c r="H51" s="171"/>
      <c r="I51" s="171"/>
      <c r="J51" s="171"/>
      <c r="K51" s="171"/>
    </row>
    <row r="52" s="112" customFormat="1" spans="6:11">
      <c r="F52" s="171"/>
      <c r="G52" s="171"/>
      <c r="H52" s="171"/>
      <c r="I52" s="171"/>
      <c r="J52" s="171"/>
      <c r="K52" s="171"/>
    </row>
    <row r="53" s="112" customFormat="1" spans="6:11">
      <c r="F53" s="171"/>
      <c r="G53" s="171"/>
      <c r="H53" s="171"/>
      <c r="I53" s="171"/>
      <c r="J53" s="171"/>
      <c r="K53" s="171"/>
    </row>
    <row r="54" s="112" customFormat="1" spans="6:11">
      <c r="F54" s="171"/>
      <c r="G54" s="171"/>
      <c r="H54" s="171"/>
      <c r="I54" s="171"/>
      <c r="J54" s="171"/>
      <c r="K54" s="171"/>
    </row>
    <row r="55" s="112" customFormat="1" spans="6:11">
      <c r="F55" s="171"/>
      <c r="G55" s="171"/>
      <c r="H55" s="171"/>
      <c r="I55" s="171"/>
      <c r="J55" s="171"/>
      <c r="K55" s="171"/>
    </row>
    <row r="56" s="112" customFormat="1" spans="6:11">
      <c r="F56" s="171"/>
      <c r="G56" s="171"/>
      <c r="H56" s="171"/>
      <c r="I56" s="171"/>
      <c r="J56" s="171"/>
      <c r="K56" s="171"/>
    </row>
    <row r="57" s="112" customFormat="1" spans="6:11">
      <c r="F57" s="171"/>
      <c r="G57" s="171"/>
      <c r="H57" s="171"/>
      <c r="I57" s="171"/>
      <c r="J57" s="171"/>
      <c r="K57" s="171"/>
    </row>
    <row r="58" s="112" customFormat="1" spans="6:11">
      <c r="F58" s="171"/>
      <c r="G58" s="171"/>
      <c r="H58" s="171"/>
      <c r="I58" s="171"/>
      <c r="J58" s="171"/>
      <c r="K58" s="171"/>
    </row>
    <row r="59" s="112" customFormat="1" spans="6:11">
      <c r="F59" s="171"/>
      <c r="G59" s="171"/>
      <c r="H59" s="171"/>
      <c r="I59" s="171"/>
      <c r="J59" s="171"/>
      <c r="K59" s="171"/>
    </row>
    <row r="60" s="112" customFormat="1" spans="6:11">
      <c r="F60" s="171"/>
      <c r="G60" s="171"/>
      <c r="H60" s="171"/>
      <c r="I60" s="171"/>
      <c r="J60" s="171"/>
      <c r="K60" s="171"/>
    </row>
    <row r="61" s="112" customFormat="1" spans="6:11">
      <c r="F61" s="171"/>
      <c r="G61" s="171"/>
      <c r="H61" s="171"/>
      <c r="I61" s="171"/>
      <c r="J61" s="171"/>
      <c r="K61" s="171"/>
    </row>
    <row r="62" s="112" customFormat="1" spans="6:11">
      <c r="F62" s="171"/>
      <c r="G62" s="171"/>
      <c r="H62" s="171"/>
      <c r="I62" s="171"/>
      <c r="J62" s="171"/>
      <c r="K62" s="171"/>
    </row>
    <row r="63" s="112" customFormat="1" spans="6:11">
      <c r="F63" s="171"/>
      <c r="G63" s="171"/>
      <c r="H63" s="171"/>
      <c r="I63" s="171"/>
      <c r="J63" s="171"/>
      <c r="K63" s="171"/>
    </row>
    <row r="64" s="112" customFormat="1" spans="6:11">
      <c r="F64" s="171"/>
      <c r="G64" s="171"/>
      <c r="H64" s="171"/>
      <c r="I64" s="171"/>
      <c r="J64" s="171"/>
      <c r="K64" s="171"/>
    </row>
    <row r="65" s="112" customFormat="1" spans="6:11">
      <c r="F65" s="171"/>
      <c r="G65" s="171"/>
      <c r="H65" s="171"/>
      <c r="I65" s="171"/>
      <c r="J65" s="171"/>
      <c r="K65" s="171"/>
    </row>
    <row r="66" s="112" customFormat="1" spans="6:11">
      <c r="F66" s="171"/>
      <c r="G66" s="171"/>
      <c r="H66" s="171"/>
      <c r="I66" s="171"/>
      <c r="J66" s="171"/>
      <c r="K66" s="171"/>
    </row>
    <row r="67" s="112" customFormat="1" spans="6:11">
      <c r="F67" s="171"/>
      <c r="G67" s="171"/>
      <c r="H67" s="171"/>
      <c r="I67" s="171"/>
      <c r="J67" s="171"/>
      <c r="K67" s="171"/>
    </row>
    <row r="68" s="112" customFormat="1" spans="6:11">
      <c r="F68" s="171"/>
      <c r="G68" s="171"/>
      <c r="H68" s="171"/>
      <c r="I68" s="171"/>
      <c r="J68" s="171"/>
      <c r="K68" s="171"/>
    </row>
    <row r="69" s="112" customFormat="1" spans="6:11">
      <c r="F69" s="171"/>
      <c r="G69" s="171"/>
      <c r="H69" s="171"/>
      <c r="I69" s="171"/>
      <c r="J69" s="171"/>
      <c r="K69" s="171"/>
    </row>
    <row r="70" s="112" customFormat="1" spans="6:11">
      <c r="F70" s="171"/>
      <c r="G70" s="171"/>
      <c r="H70" s="171"/>
      <c r="I70" s="171"/>
      <c r="J70" s="171"/>
      <c r="K70" s="171"/>
    </row>
    <row r="71" s="112" customFormat="1" spans="6:11">
      <c r="F71" s="171"/>
      <c r="G71" s="171"/>
      <c r="H71" s="171"/>
      <c r="I71" s="171"/>
      <c r="J71" s="171"/>
      <c r="K71" s="171"/>
    </row>
    <row r="72" s="112" customFormat="1" spans="6:11">
      <c r="F72" s="171"/>
      <c r="G72" s="171"/>
      <c r="H72" s="171"/>
      <c r="I72" s="171"/>
      <c r="J72" s="171"/>
      <c r="K72" s="171"/>
    </row>
    <row r="73" s="112" customFormat="1" spans="6:11">
      <c r="F73" s="171"/>
      <c r="G73" s="171"/>
      <c r="H73" s="171"/>
      <c r="I73" s="171"/>
      <c r="J73" s="171"/>
      <c r="K73" s="171"/>
    </row>
    <row r="74" s="112" customFormat="1" spans="6:11">
      <c r="F74" s="171"/>
      <c r="G74" s="171"/>
      <c r="H74" s="171"/>
      <c r="I74" s="171"/>
      <c r="J74" s="171"/>
      <c r="K74" s="171"/>
    </row>
    <row r="75" s="112" customFormat="1" spans="6:11">
      <c r="F75" s="171"/>
      <c r="G75" s="171"/>
      <c r="H75" s="171"/>
      <c r="I75" s="171"/>
      <c r="J75" s="171"/>
      <c r="K75" s="171"/>
    </row>
    <row r="76" s="112" customFormat="1" spans="6:11">
      <c r="F76" s="171"/>
      <c r="G76" s="171"/>
      <c r="H76" s="171"/>
      <c r="I76" s="171"/>
      <c r="J76" s="171"/>
      <c r="K76" s="171"/>
    </row>
    <row r="77" s="112" customFormat="1" spans="6:11">
      <c r="F77" s="171"/>
      <c r="G77" s="171"/>
      <c r="H77" s="171"/>
      <c r="I77" s="171"/>
      <c r="J77" s="171"/>
      <c r="K77" s="171"/>
    </row>
    <row r="78" s="112" customFormat="1" spans="6:11">
      <c r="F78" s="171"/>
      <c r="G78" s="171"/>
      <c r="H78" s="171"/>
      <c r="I78" s="171"/>
      <c r="J78" s="171"/>
      <c r="K78" s="171"/>
    </row>
    <row r="79" s="112" customFormat="1" spans="6:11">
      <c r="F79" s="171"/>
      <c r="G79" s="171"/>
      <c r="H79" s="171"/>
      <c r="I79" s="171"/>
      <c r="J79" s="171"/>
      <c r="K79" s="171"/>
    </row>
    <row r="80" s="112" customFormat="1" spans="6:11">
      <c r="F80" s="171"/>
      <c r="G80" s="171"/>
      <c r="H80" s="171"/>
      <c r="I80" s="171"/>
      <c r="J80" s="171"/>
      <c r="K80" s="171"/>
    </row>
    <row r="81" s="112" customFormat="1" spans="6:11">
      <c r="F81" s="171"/>
      <c r="G81" s="171"/>
      <c r="H81" s="171"/>
      <c r="I81" s="171"/>
      <c r="J81" s="171"/>
      <c r="K81" s="171"/>
    </row>
    <row r="82" s="112" customFormat="1" spans="6:11">
      <c r="F82" s="171"/>
      <c r="G82" s="171"/>
      <c r="H82" s="171"/>
      <c r="I82" s="171"/>
      <c r="J82" s="171"/>
      <c r="K82" s="171"/>
    </row>
    <row r="83" s="112" customFormat="1" spans="6:11">
      <c r="F83" s="171"/>
      <c r="G83" s="171"/>
      <c r="H83" s="171"/>
      <c r="I83" s="171"/>
      <c r="J83" s="171"/>
      <c r="K83" s="171"/>
    </row>
    <row r="84" s="112" customFormat="1" spans="6:11">
      <c r="F84" s="171"/>
      <c r="G84" s="171"/>
      <c r="H84" s="171"/>
      <c r="I84" s="171"/>
      <c r="J84" s="171"/>
      <c r="K84" s="171"/>
    </row>
    <row r="85" s="112" customFormat="1" spans="6:11">
      <c r="F85" s="171"/>
      <c r="G85" s="171"/>
      <c r="H85" s="171"/>
      <c r="I85" s="171"/>
      <c r="J85" s="171"/>
      <c r="K85" s="171"/>
    </row>
    <row r="86" s="112" customFormat="1" spans="6:11">
      <c r="F86" s="171"/>
      <c r="G86" s="171"/>
      <c r="H86" s="171"/>
      <c r="I86" s="171"/>
      <c r="J86" s="171"/>
      <c r="K86" s="171"/>
    </row>
    <row r="87" s="112" customFormat="1" spans="6:11">
      <c r="F87" s="171"/>
      <c r="G87" s="171"/>
      <c r="H87" s="171"/>
      <c r="I87" s="171"/>
      <c r="J87" s="171"/>
      <c r="K87" s="171"/>
    </row>
    <row r="88" s="112" customFormat="1" spans="6:11">
      <c r="F88" s="171"/>
      <c r="G88" s="171"/>
      <c r="H88" s="171"/>
      <c r="I88" s="171"/>
      <c r="J88" s="171"/>
      <c r="K88" s="171"/>
    </row>
    <row r="89" s="112" customFormat="1" spans="6:11">
      <c r="F89" s="171"/>
      <c r="G89" s="171"/>
      <c r="H89" s="171"/>
      <c r="I89" s="171"/>
      <c r="J89" s="171"/>
      <c r="K89" s="171"/>
    </row>
    <row r="90" s="112" customFormat="1" spans="6:11">
      <c r="F90" s="171"/>
      <c r="G90" s="171"/>
      <c r="H90" s="171"/>
      <c r="I90" s="171"/>
      <c r="J90" s="171"/>
      <c r="K90" s="171"/>
    </row>
    <row r="91" s="112" customFormat="1" spans="6:11">
      <c r="F91" s="171"/>
      <c r="G91" s="171"/>
      <c r="H91" s="171"/>
      <c r="I91" s="171"/>
      <c r="J91" s="171"/>
      <c r="K91" s="171"/>
    </row>
    <row r="92" s="112" customFormat="1" spans="6:11">
      <c r="F92" s="171"/>
      <c r="G92" s="171"/>
      <c r="H92" s="171"/>
      <c r="I92" s="171"/>
      <c r="J92" s="171"/>
      <c r="K92" s="171"/>
    </row>
    <row r="93" s="112" customFormat="1" spans="6:11">
      <c r="F93" s="171"/>
      <c r="G93" s="171"/>
      <c r="H93" s="171"/>
      <c r="I93" s="171"/>
      <c r="J93" s="171"/>
      <c r="K93" s="171"/>
    </row>
    <row r="94" s="112" customFormat="1" spans="6:11">
      <c r="F94" s="171"/>
      <c r="G94" s="171"/>
      <c r="H94" s="171"/>
      <c r="I94" s="171"/>
      <c r="J94" s="171"/>
      <c r="K94" s="171"/>
    </row>
    <row r="95" s="112" customFormat="1" spans="6:11">
      <c r="F95" s="171"/>
      <c r="G95" s="171"/>
      <c r="H95" s="171"/>
      <c r="I95" s="171"/>
      <c r="J95" s="171"/>
      <c r="K95" s="171"/>
    </row>
    <row r="96" s="112" customFormat="1" spans="6:11">
      <c r="F96" s="171"/>
      <c r="G96" s="171"/>
      <c r="H96" s="171"/>
      <c r="I96" s="171"/>
      <c r="J96" s="171"/>
      <c r="K96" s="171"/>
    </row>
    <row r="97" s="112" customFormat="1" spans="6:11">
      <c r="F97" s="171"/>
      <c r="G97" s="171"/>
      <c r="H97" s="171"/>
      <c r="I97" s="171"/>
      <c r="J97" s="171"/>
      <c r="K97" s="171"/>
    </row>
    <row r="98" s="112" customFormat="1" spans="6:11">
      <c r="F98" s="171"/>
      <c r="G98" s="171"/>
      <c r="H98" s="171"/>
      <c r="I98" s="171"/>
      <c r="J98" s="171"/>
      <c r="K98" s="171"/>
    </row>
    <row r="99" s="112" customFormat="1" spans="6:11">
      <c r="F99" s="171"/>
      <c r="G99" s="171"/>
      <c r="H99" s="171"/>
      <c r="I99" s="171"/>
      <c r="J99" s="171"/>
      <c r="K99" s="171"/>
    </row>
    <row r="100" s="112" customFormat="1" spans="6:11">
      <c r="F100" s="171"/>
      <c r="G100" s="171"/>
      <c r="H100" s="171"/>
      <c r="I100" s="171"/>
      <c r="J100" s="171"/>
      <c r="K100" s="171"/>
    </row>
    <row r="101" s="112" customFormat="1" spans="6:11">
      <c r="F101" s="171"/>
      <c r="G101" s="171"/>
      <c r="H101" s="171"/>
      <c r="I101" s="171"/>
      <c r="J101" s="171"/>
      <c r="K101" s="171"/>
    </row>
    <row r="102" s="112" customFormat="1" spans="6:11">
      <c r="F102" s="171"/>
      <c r="G102" s="171"/>
      <c r="H102" s="171"/>
      <c r="I102" s="171"/>
      <c r="J102" s="171"/>
      <c r="K102" s="171"/>
    </row>
    <row r="103" s="112" customFormat="1" spans="6:11">
      <c r="F103" s="171"/>
      <c r="G103" s="171"/>
      <c r="H103" s="171"/>
      <c r="I103" s="171"/>
      <c r="J103" s="171"/>
      <c r="K103" s="171"/>
    </row>
    <row r="104" s="112" customFormat="1" spans="6:11">
      <c r="F104" s="171"/>
      <c r="G104" s="171"/>
      <c r="H104" s="171"/>
      <c r="I104" s="171"/>
      <c r="J104" s="171"/>
      <c r="K104" s="171"/>
    </row>
    <row r="105" s="112" customFormat="1" spans="6:11">
      <c r="F105" s="171"/>
      <c r="G105" s="171"/>
      <c r="H105" s="171"/>
      <c r="I105" s="171"/>
      <c r="J105" s="171"/>
      <c r="K105" s="171"/>
    </row>
    <row r="106" s="112" customFormat="1" spans="6:11">
      <c r="F106" s="171"/>
      <c r="G106" s="171"/>
      <c r="H106" s="171"/>
      <c r="I106" s="171"/>
      <c r="J106" s="171"/>
      <c r="K106" s="171"/>
    </row>
    <row r="107" s="112" customFormat="1" spans="6:11">
      <c r="F107" s="171"/>
      <c r="G107" s="171"/>
      <c r="H107" s="171"/>
      <c r="I107" s="171"/>
      <c r="J107" s="171"/>
      <c r="K107" s="171"/>
    </row>
    <row r="108" s="112" customFormat="1" spans="6:11">
      <c r="F108" s="171"/>
      <c r="G108" s="171"/>
      <c r="H108" s="171"/>
      <c r="I108" s="171"/>
      <c r="J108" s="171"/>
      <c r="K108" s="171"/>
    </row>
    <row r="109" s="112" customFormat="1" spans="6:11">
      <c r="F109" s="171"/>
      <c r="G109" s="171"/>
      <c r="H109" s="171"/>
      <c r="I109" s="171"/>
      <c r="J109" s="171"/>
      <c r="K109" s="171"/>
    </row>
    <row r="110" s="112" customFormat="1" spans="6:11">
      <c r="F110" s="171"/>
      <c r="G110" s="171"/>
      <c r="H110" s="171"/>
      <c r="I110" s="171"/>
      <c r="J110" s="171"/>
      <c r="K110" s="171"/>
    </row>
    <row r="111" s="112" customFormat="1" spans="6:11">
      <c r="F111" s="171"/>
      <c r="G111" s="171"/>
      <c r="H111" s="171"/>
      <c r="I111" s="171"/>
      <c r="J111" s="171"/>
      <c r="K111" s="171"/>
    </row>
    <row r="112" s="112" customFormat="1" spans="6:11">
      <c r="F112" s="171"/>
      <c r="G112" s="171"/>
      <c r="H112" s="171"/>
      <c r="I112" s="171"/>
      <c r="J112" s="171"/>
      <c r="K112" s="171"/>
    </row>
    <row r="113" s="112" customFormat="1" spans="6:11">
      <c r="F113" s="171"/>
      <c r="G113" s="171"/>
      <c r="H113" s="171"/>
      <c r="I113" s="171"/>
      <c r="J113" s="171"/>
      <c r="K113" s="171"/>
    </row>
    <row r="114" s="112" customFormat="1" spans="6:11">
      <c r="F114" s="171"/>
      <c r="G114" s="171"/>
      <c r="H114" s="171"/>
      <c r="I114" s="171"/>
      <c r="J114" s="171"/>
      <c r="K114" s="171"/>
    </row>
    <row r="115" s="112" customFormat="1" spans="6:11">
      <c r="F115" s="171"/>
      <c r="G115" s="171"/>
      <c r="H115" s="171"/>
      <c r="I115" s="171"/>
      <c r="J115" s="171"/>
      <c r="K115" s="171"/>
    </row>
    <row r="116" s="112" customFormat="1" spans="6:11">
      <c r="F116" s="171"/>
      <c r="G116" s="171"/>
      <c r="H116" s="171"/>
      <c r="I116" s="171"/>
      <c r="J116" s="171"/>
      <c r="K116" s="171"/>
    </row>
    <row r="117" s="112" customFormat="1" spans="6:11">
      <c r="F117" s="171"/>
      <c r="G117" s="171"/>
      <c r="H117" s="171"/>
      <c r="I117" s="171"/>
      <c r="J117" s="171"/>
      <c r="K117" s="171"/>
    </row>
    <row r="118" s="112" customFormat="1" spans="6:11">
      <c r="F118" s="171"/>
      <c r="G118" s="171"/>
      <c r="H118" s="171"/>
      <c r="I118" s="171"/>
      <c r="J118" s="171"/>
      <c r="K118" s="171"/>
    </row>
    <row r="119" s="112" customFormat="1" spans="6:11">
      <c r="F119" s="171"/>
      <c r="G119" s="171"/>
      <c r="H119" s="171"/>
      <c r="I119" s="171"/>
      <c r="J119" s="171"/>
      <c r="K119" s="171"/>
    </row>
    <row r="120" s="112" customFormat="1" spans="6:11">
      <c r="F120" s="171"/>
      <c r="G120" s="171"/>
      <c r="H120" s="171"/>
      <c r="I120" s="171"/>
      <c r="J120" s="171"/>
      <c r="K120" s="171"/>
    </row>
    <row r="121" s="112" customFormat="1" spans="6:11">
      <c r="F121" s="171"/>
      <c r="G121" s="171"/>
      <c r="H121" s="171"/>
      <c r="I121" s="171"/>
      <c r="J121" s="171"/>
      <c r="K121" s="171"/>
    </row>
    <row r="122" s="112" customFormat="1" spans="6:11">
      <c r="F122" s="171"/>
      <c r="G122" s="171"/>
      <c r="H122" s="171"/>
      <c r="I122" s="171"/>
      <c r="J122" s="171"/>
      <c r="K122" s="171"/>
    </row>
    <row r="123" s="112" customFormat="1" spans="6:11">
      <c r="F123" s="171"/>
      <c r="G123" s="171"/>
      <c r="H123" s="171"/>
      <c r="I123" s="171"/>
      <c r="J123" s="171"/>
      <c r="K123" s="171"/>
    </row>
    <row r="124" s="112" customFormat="1" spans="6:11">
      <c r="F124" s="171"/>
      <c r="G124" s="171"/>
      <c r="H124" s="171"/>
      <c r="I124" s="171"/>
      <c r="J124" s="171"/>
      <c r="K124" s="171"/>
    </row>
    <row r="125" s="112" customFormat="1" spans="6:11">
      <c r="F125" s="171"/>
      <c r="G125" s="171"/>
      <c r="H125" s="171"/>
      <c r="I125" s="171"/>
      <c r="J125" s="171"/>
      <c r="K125" s="171"/>
    </row>
    <row r="126" s="112" customFormat="1" spans="6:11">
      <c r="F126" s="171"/>
      <c r="G126" s="171"/>
      <c r="H126" s="171"/>
      <c r="I126" s="171"/>
      <c r="J126" s="171"/>
      <c r="K126" s="171"/>
    </row>
    <row r="127" s="112" customFormat="1" spans="6:11">
      <c r="F127" s="171"/>
      <c r="G127" s="171"/>
      <c r="H127" s="171"/>
      <c r="I127" s="171"/>
      <c r="J127" s="171"/>
      <c r="K127" s="171"/>
    </row>
    <row r="128" s="112" customFormat="1" spans="6:11">
      <c r="F128" s="171"/>
      <c r="G128" s="171"/>
      <c r="H128" s="171"/>
      <c r="I128" s="171"/>
      <c r="J128" s="171"/>
      <c r="K128" s="171"/>
    </row>
    <row r="129" s="112" customFormat="1" spans="6:11">
      <c r="F129" s="171"/>
      <c r="G129" s="171"/>
      <c r="H129" s="171"/>
      <c r="I129" s="171"/>
      <c r="J129" s="171"/>
      <c r="K129" s="171"/>
    </row>
    <row r="130" s="112" customFormat="1" spans="6:11">
      <c r="F130" s="171"/>
      <c r="G130" s="171"/>
      <c r="H130" s="171"/>
      <c r="I130" s="171"/>
      <c r="J130" s="171"/>
      <c r="K130" s="171"/>
    </row>
    <row r="131" s="112" customFormat="1" spans="6:11">
      <c r="F131" s="171"/>
      <c r="G131" s="171"/>
      <c r="H131" s="171"/>
      <c r="I131" s="171"/>
      <c r="J131" s="171"/>
      <c r="K131" s="171"/>
    </row>
    <row r="132" s="112" customFormat="1" spans="6:11">
      <c r="F132" s="171"/>
      <c r="G132" s="171"/>
      <c r="H132" s="171"/>
      <c r="I132" s="171"/>
      <c r="J132" s="171"/>
      <c r="K132" s="171"/>
    </row>
    <row r="133" s="112" customFormat="1" spans="6:11">
      <c r="F133" s="171"/>
      <c r="G133" s="171"/>
      <c r="H133" s="171"/>
      <c r="I133" s="171"/>
      <c r="J133" s="171"/>
      <c r="K133" s="171"/>
    </row>
    <row r="134" s="112" customFormat="1" spans="6:11">
      <c r="F134" s="171"/>
      <c r="G134" s="171"/>
      <c r="H134" s="171"/>
      <c r="I134" s="171"/>
      <c r="J134" s="171"/>
      <c r="K134" s="171"/>
    </row>
    <row r="135" s="112" customFormat="1" spans="6:11">
      <c r="F135" s="171"/>
      <c r="G135" s="171"/>
      <c r="H135" s="171"/>
      <c r="I135" s="171"/>
      <c r="J135" s="171"/>
      <c r="K135" s="171"/>
    </row>
    <row r="136" s="112" customFormat="1" spans="6:11">
      <c r="F136" s="171"/>
      <c r="G136" s="171"/>
      <c r="H136" s="171"/>
      <c r="I136" s="171"/>
      <c r="J136" s="171"/>
      <c r="K136" s="171"/>
    </row>
    <row r="137" s="112" customFormat="1" spans="6:11">
      <c r="F137" s="171"/>
      <c r="G137" s="171"/>
      <c r="H137" s="171"/>
      <c r="I137" s="171"/>
      <c r="J137" s="171"/>
      <c r="K137" s="171"/>
    </row>
    <row r="138" s="112" customFormat="1" spans="6:11">
      <c r="F138" s="171"/>
      <c r="G138" s="171"/>
      <c r="H138" s="171"/>
      <c r="I138" s="171"/>
      <c r="J138" s="171"/>
      <c r="K138" s="171"/>
    </row>
    <row r="139" s="112" customFormat="1" spans="6:11">
      <c r="F139" s="171"/>
      <c r="G139" s="171"/>
      <c r="H139" s="171"/>
      <c r="I139" s="171"/>
      <c r="J139" s="171"/>
      <c r="K139" s="171"/>
    </row>
    <row r="140" s="112" customFormat="1" spans="6:11">
      <c r="F140" s="171"/>
      <c r="G140" s="171"/>
      <c r="H140" s="171"/>
      <c r="I140" s="171"/>
      <c r="J140" s="171"/>
      <c r="K140" s="171"/>
    </row>
    <row r="141" s="112" customFormat="1" spans="6:11">
      <c r="F141" s="171"/>
      <c r="G141" s="171"/>
      <c r="H141" s="171"/>
      <c r="I141" s="171"/>
      <c r="J141" s="171"/>
      <c r="K141" s="171"/>
    </row>
    <row r="142" s="112" customFormat="1" spans="6:11">
      <c r="F142" s="171"/>
      <c r="G142" s="171"/>
      <c r="H142" s="171"/>
      <c r="I142" s="171"/>
      <c r="J142" s="171"/>
      <c r="K142" s="171"/>
    </row>
    <row r="143" s="112" customFormat="1" spans="6:11">
      <c r="F143" s="171"/>
      <c r="G143" s="171"/>
      <c r="H143" s="171"/>
      <c r="I143" s="171"/>
      <c r="J143" s="171"/>
      <c r="K143" s="171"/>
    </row>
    <row r="144" s="112" customFormat="1" spans="6:11">
      <c r="F144" s="171"/>
      <c r="G144" s="171"/>
      <c r="H144" s="171"/>
      <c r="I144" s="171"/>
      <c r="J144" s="171"/>
      <c r="K144" s="171"/>
    </row>
    <row r="145" s="112" customFormat="1" spans="6:11">
      <c r="F145" s="171"/>
      <c r="G145" s="171"/>
      <c r="H145" s="171"/>
      <c r="I145" s="171"/>
      <c r="J145" s="171"/>
      <c r="K145" s="171"/>
    </row>
    <row r="146" s="112" customFormat="1" spans="6:11">
      <c r="F146" s="171"/>
      <c r="G146" s="171"/>
      <c r="H146" s="171"/>
      <c r="I146" s="171"/>
      <c r="J146" s="171"/>
      <c r="K146" s="171"/>
    </row>
    <row r="147" s="112" customFormat="1" spans="6:11">
      <c r="F147" s="171"/>
      <c r="G147" s="171"/>
      <c r="H147" s="171"/>
      <c r="I147" s="171"/>
      <c r="J147" s="171"/>
      <c r="K147" s="171"/>
    </row>
    <row r="148" s="112" customFormat="1" spans="6:11">
      <c r="F148" s="171"/>
      <c r="G148" s="171"/>
      <c r="H148" s="171"/>
      <c r="I148" s="171"/>
      <c r="J148" s="171"/>
      <c r="K148" s="171"/>
    </row>
    <row r="149" s="112" customFormat="1" spans="6:11">
      <c r="F149" s="171"/>
      <c r="G149" s="171"/>
      <c r="H149" s="171"/>
      <c r="I149" s="171"/>
      <c r="J149" s="171"/>
      <c r="K149" s="171"/>
    </row>
    <row r="150" s="112" customFormat="1" spans="6:11">
      <c r="F150" s="171"/>
      <c r="G150" s="171"/>
      <c r="H150" s="171"/>
      <c r="I150" s="171"/>
      <c r="J150" s="171"/>
      <c r="K150" s="171"/>
    </row>
    <row r="151" s="112" customFormat="1" spans="6:11">
      <c r="F151" s="171"/>
      <c r="G151" s="171"/>
      <c r="H151" s="171"/>
      <c r="I151" s="171"/>
      <c r="J151" s="171"/>
      <c r="K151" s="171"/>
    </row>
    <row r="152" s="112" customFormat="1" spans="6:11">
      <c r="F152" s="171"/>
      <c r="G152" s="171"/>
      <c r="H152" s="171"/>
      <c r="I152" s="171"/>
      <c r="J152" s="171"/>
      <c r="K152" s="171"/>
    </row>
    <row r="153" s="112" customFormat="1" spans="6:11">
      <c r="F153" s="171"/>
      <c r="G153" s="171"/>
      <c r="H153" s="171"/>
      <c r="I153" s="171"/>
      <c r="J153" s="171"/>
      <c r="K153" s="171"/>
    </row>
    <row r="154" s="112" customFormat="1" spans="6:11">
      <c r="F154" s="171"/>
      <c r="G154" s="171"/>
      <c r="H154" s="171"/>
      <c r="I154" s="171"/>
      <c r="J154" s="171"/>
      <c r="K154" s="171"/>
    </row>
    <row r="155" s="112" customFormat="1" spans="6:11">
      <c r="F155" s="171"/>
      <c r="G155" s="171"/>
      <c r="H155" s="171"/>
      <c r="I155" s="171"/>
      <c r="J155" s="171"/>
      <c r="K155" s="171"/>
    </row>
    <row r="156" s="112" customFormat="1" spans="6:11">
      <c r="F156" s="171"/>
      <c r="G156" s="171"/>
      <c r="H156" s="171"/>
      <c r="I156" s="171"/>
      <c r="J156" s="171"/>
      <c r="K156" s="171"/>
    </row>
    <row r="157" s="112" customFormat="1" spans="6:11">
      <c r="F157" s="171"/>
      <c r="G157" s="171"/>
      <c r="H157" s="171"/>
      <c r="I157" s="171"/>
      <c r="J157" s="171"/>
      <c r="K157" s="171"/>
    </row>
    <row r="158" s="112" customFormat="1" spans="6:11">
      <c r="F158" s="171"/>
      <c r="G158" s="171"/>
      <c r="H158" s="171"/>
      <c r="I158" s="171"/>
      <c r="J158" s="171"/>
      <c r="K158" s="171"/>
    </row>
    <row r="159" s="112" customFormat="1" spans="6:11">
      <c r="F159" s="171"/>
      <c r="G159" s="171"/>
      <c r="H159" s="171"/>
      <c r="I159" s="171"/>
      <c r="J159" s="171"/>
      <c r="K159" s="171"/>
    </row>
    <row r="160" s="112" customFormat="1" spans="6:11">
      <c r="F160" s="171"/>
      <c r="G160" s="171"/>
      <c r="H160" s="171"/>
      <c r="I160" s="171"/>
      <c r="J160" s="171"/>
      <c r="K160" s="171"/>
    </row>
    <row r="161" s="112" customFormat="1" spans="6:11">
      <c r="F161" s="171"/>
      <c r="G161" s="171"/>
      <c r="H161" s="171"/>
      <c r="I161" s="171"/>
      <c r="J161" s="171"/>
      <c r="K161" s="171"/>
    </row>
    <row r="162" s="112" customFormat="1" spans="6:11">
      <c r="F162" s="171"/>
      <c r="G162" s="171"/>
      <c r="H162" s="171"/>
      <c r="I162" s="171"/>
      <c r="J162" s="171"/>
      <c r="K162" s="171"/>
    </row>
    <row r="163" s="112" customFormat="1" spans="6:11">
      <c r="F163" s="171"/>
      <c r="G163" s="171"/>
      <c r="H163" s="171"/>
      <c r="I163" s="171"/>
      <c r="J163" s="171"/>
      <c r="K163" s="171"/>
    </row>
    <row r="164" s="112" customFormat="1" spans="6:11">
      <c r="F164" s="171"/>
      <c r="G164" s="171"/>
      <c r="H164" s="171"/>
      <c r="I164" s="171"/>
      <c r="J164" s="171"/>
      <c r="K164" s="171"/>
    </row>
    <row r="165" s="112" customFormat="1" spans="6:11">
      <c r="F165" s="171"/>
      <c r="G165" s="171"/>
      <c r="H165" s="171"/>
      <c r="I165" s="171"/>
      <c r="J165" s="171"/>
      <c r="K165" s="171"/>
    </row>
    <row r="166" s="112" customFormat="1" spans="6:11">
      <c r="F166" s="171"/>
      <c r="G166" s="171"/>
      <c r="H166" s="171"/>
      <c r="I166" s="171"/>
      <c r="J166" s="171"/>
      <c r="K166" s="171"/>
    </row>
    <row r="167" s="112" customFormat="1" spans="6:11">
      <c r="F167" s="171"/>
      <c r="G167" s="171"/>
      <c r="H167" s="171"/>
      <c r="I167" s="171"/>
      <c r="J167" s="171"/>
      <c r="K167" s="171"/>
    </row>
    <row r="168" s="112" customFormat="1" spans="6:11">
      <c r="F168" s="171"/>
      <c r="G168" s="171"/>
      <c r="H168" s="171"/>
      <c r="I168" s="171"/>
      <c r="J168" s="171"/>
      <c r="K168" s="171"/>
    </row>
    <row r="169" s="112" customFormat="1" spans="6:11">
      <c r="F169" s="171"/>
      <c r="G169" s="171"/>
      <c r="H169" s="171"/>
      <c r="I169" s="171"/>
      <c r="J169" s="171"/>
      <c r="K169" s="171"/>
    </row>
    <row r="170" s="112" customFormat="1" spans="6:11">
      <c r="F170" s="171"/>
      <c r="G170" s="171"/>
      <c r="H170" s="171"/>
      <c r="I170" s="171"/>
      <c r="J170" s="171"/>
      <c r="K170" s="171"/>
    </row>
    <row r="171" s="112" customFormat="1" spans="6:11">
      <c r="F171" s="171"/>
      <c r="G171" s="171"/>
      <c r="H171" s="171"/>
      <c r="I171" s="171"/>
      <c r="J171" s="171"/>
      <c r="K171" s="171"/>
    </row>
    <row r="172" s="112" customFormat="1" spans="6:11">
      <c r="F172" s="171"/>
      <c r="G172" s="171"/>
      <c r="H172" s="171"/>
      <c r="I172" s="171"/>
      <c r="J172" s="171"/>
      <c r="K172" s="171"/>
    </row>
    <row r="173" s="112" customFormat="1" spans="6:11">
      <c r="F173" s="171"/>
      <c r="G173" s="171"/>
      <c r="H173" s="171"/>
      <c r="I173" s="171"/>
      <c r="J173" s="171"/>
      <c r="K173" s="171"/>
    </row>
    <row r="174" s="112" customFormat="1" spans="6:11">
      <c r="F174" s="171"/>
      <c r="G174" s="171"/>
      <c r="H174" s="171"/>
      <c r="I174" s="171"/>
      <c r="J174" s="171"/>
      <c r="K174" s="171"/>
    </row>
    <row r="175" s="112" customFormat="1" spans="6:11">
      <c r="F175" s="171"/>
      <c r="G175" s="171"/>
      <c r="H175" s="171"/>
      <c r="I175" s="171"/>
      <c r="J175" s="171"/>
      <c r="K175" s="171"/>
    </row>
    <row r="176" s="112" customFormat="1" spans="6:11">
      <c r="F176" s="171"/>
      <c r="G176" s="171"/>
      <c r="H176" s="171"/>
      <c r="I176" s="171"/>
      <c r="J176" s="171"/>
      <c r="K176" s="171"/>
    </row>
    <row r="177" s="112" customFormat="1" spans="6:11">
      <c r="F177" s="171"/>
      <c r="G177" s="171"/>
      <c r="H177" s="171"/>
      <c r="I177" s="171"/>
      <c r="J177" s="171"/>
      <c r="K177" s="171"/>
    </row>
    <row r="178" s="112" customFormat="1" spans="6:11">
      <c r="F178" s="171"/>
      <c r="G178" s="171"/>
      <c r="H178" s="171"/>
      <c r="I178" s="171"/>
      <c r="J178" s="171"/>
      <c r="K178" s="171"/>
    </row>
    <row r="179" s="112" customFormat="1" spans="6:11">
      <c r="F179" s="171"/>
      <c r="G179" s="171"/>
      <c r="H179" s="171"/>
      <c r="I179" s="171"/>
      <c r="J179" s="171"/>
      <c r="K179" s="171"/>
    </row>
    <row r="180" s="112" customFormat="1" spans="6:11">
      <c r="F180" s="171"/>
      <c r="G180" s="171"/>
      <c r="H180" s="171"/>
      <c r="I180" s="171"/>
      <c r="J180" s="171"/>
      <c r="K180" s="171"/>
    </row>
    <row r="181" s="112" customFormat="1" spans="6:11">
      <c r="F181" s="171"/>
      <c r="G181" s="171"/>
      <c r="H181" s="171"/>
      <c r="I181" s="171"/>
      <c r="J181" s="171"/>
      <c r="K181" s="171"/>
    </row>
    <row r="182" s="112" customFormat="1" spans="6:11">
      <c r="F182" s="171"/>
      <c r="G182" s="171"/>
      <c r="H182" s="171"/>
      <c r="I182" s="171"/>
      <c r="J182" s="171"/>
      <c r="K182" s="171"/>
    </row>
    <row r="183" s="112" customFormat="1" spans="6:11">
      <c r="F183" s="171"/>
      <c r="G183" s="171"/>
      <c r="H183" s="171"/>
      <c r="I183" s="171"/>
      <c r="J183" s="171"/>
      <c r="K183" s="171"/>
    </row>
    <row r="184" s="112" customFormat="1" spans="6:11">
      <c r="F184" s="171"/>
      <c r="G184" s="171"/>
      <c r="H184" s="171"/>
      <c r="I184" s="171"/>
      <c r="J184" s="171"/>
      <c r="K184" s="171"/>
    </row>
    <row r="185" s="112" customFormat="1" spans="6:11">
      <c r="F185" s="171"/>
      <c r="G185" s="171"/>
      <c r="H185" s="171"/>
      <c r="I185" s="171"/>
      <c r="J185" s="171"/>
      <c r="K185" s="171"/>
    </row>
    <row r="186" s="112" customFormat="1" spans="6:11">
      <c r="F186" s="171"/>
      <c r="G186" s="171"/>
      <c r="H186" s="171"/>
      <c r="I186" s="171"/>
      <c r="J186" s="171"/>
      <c r="K186" s="171"/>
    </row>
    <row r="187" s="112" customFormat="1" spans="6:11">
      <c r="F187" s="171"/>
      <c r="G187" s="171"/>
      <c r="H187" s="171"/>
      <c r="I187" s="171"/>
      <c r="J187" s="171"/>
      <c r="K187" s="171"/>
    </row>
    <row r="188" s="112" customFormat="1" spans="6:11">
      <c r="F188" s="171"/>
      <c r="G188" s="171"/>
      <c r="H188" s="171"/>
      <c r="I188" s="171"/>
      <c r="J188" s="171"/>
      <c r="K188" s="171"/>
    </row>
    <row r="189" s="112" customFormat="1" spans="6:11">
      <c r="F189" s="171"/>
      <c r="G189" s="171"/>
      <c r="H189" s="171"/>
      <c r="I189" s="171"/>
      <c r="J189" s="171"/>
      <c r="K189" s="171"/>
    </row>
    <row r="190" s="112" customFormat="1" spans="6:11">
      <c r="F190" s="171"/>
      <c r="G190" s="171"/>
      <c r="H190" s="171"/>
      <c r="I190" s="171"/>
      <c r="J190" s="171"/>
      <c r="K190" s="171"/>
    </row>
    <row r="191" s="112" customFormat="1" spans="6:11">
      <c r="F191" s="171"/>
      <c r="G191" s="171"/>
      <c r="H191" s="171"/>
      <c r="I191" s="171"/>
      <c r="J191" s="171"/>
      <c r="K191" s="171"/>
    </row>
    <row r="192" s="112" customFormat="1" spans="6:11">
      <c r="F192" s="171"/>
      <c r="G192" s="171"/>
      <c r="H192" s="171"/>
      <c r="I192" s="171"/>
      <c r="J192" s="171"/>
      <c r="K192" s="171"/>
    </row>
    <row r="193" s="112" customFormat="1" spans="6:11">
      <c r="F193" s="171"/>
      <c r="G193" s="171"/>
      <c r="H193" s="171"/>
      <c r="I193" s="171"/>
      <c r="J193" s="171"/>
      <c r="K193" s="171"/>
    </row>
    <row r="194" s="112" customFormat="1" spans="6:11">
      <c r="F194" s="171"/>
      <c r="G194" s="171"/>
      <c r="H194" s="171"/>
      <c r="I194" s="171"/>
      <c r="J194" s="171"/>
      <c r="K194" s="171"/>
    </row>
    <row r="195" s="112" customFormat="1" spans="6:11">
      <c r="F195" s="171"/>
      <c r="G195" s="171"/>
      <c r="H195" s="171"/>
      <c r="I195" s="171"/>
      <c r="J195" s="171"/>
      <c r="K195" s="171"/>
    </row>
    <row r="196" s="112" customFormat="1" spans="6:11">
      <c r="F196" s="171"/>
      <c r="G196" s="171"/>
      <c r="H196" s="171"/>
      <c r="I196" s="171"/>
      <c r="J196" s="171"/>
      <c r="K196" s="171"/>
    </row>
    <row r="197" s="112" customFormat="1" spans="6:11">
      <c r="F197" s="171"/>
      <c r="G197" s="171"/>
      <c r="H197" s="171"/>
      <c r="I197" s="171"/>
      <c r="J197" s="171"/>
      <c r="K197" s="171"/>
    </row>
    <row r="198" s="112" customFormat="1" spans="6:11">
      <c r="F198" s="171"/>
      <c r="G198" s="171"/>
      <c r="H198" s="171"/>
      <c r="I198" s="171"/>
      <c r="J198" s="171"/>
      <c r="K198" s="171"/>
    </row>
    <row r="199" s="112" customFormat="1" spans="6:11">
      <c r="F199" s="171"/>
      <c r="G199" s="171"/>
      <c r="H199" s="171"/>
      <c r="I199" s="171"/>
      <c r="J199" s="171"/>
      <c r="K199" s="171"/>
    </row>
    <row r="200" s="112" customFormat="1" spans="6:11">
      <c r="F200" s="171"/>
      <c r="G200" s="171"/>
      <c r="H200" s="171"/>
      <c r="I200" s="171"/>
      <c r="J200" s="171"/>
      <c r="K200" s="171"/>
    </row>
    <row r="201" s="112" customFormat="1" spans="6:11">
      <c r="F201" s="171"/>
      <c r="G201" s="171"/>
      <c r="H201" s="171"/>
      <c r="I201" s="171"/>
      <c r="J201" s="171"/>
      <c r="K201" s="171"/>
    </row>
    <row r="202" s="112" customFormat="1" spans="6:11">
      <c r="F202" s="171"/>
      <c r="G202" s="171"/>
      <c r="H202" s="171"/>
      <c r="I202" s="171"/>
      <c r="J202" s="171"/>
      <c r="K202" s="171"/>
    </row>
    <row r="203" s="112" customFormat="1" spans="6:11">
      <c r="F203" s="171"/>
      <c r="G203" s="171"/>
      <c r="H203" s="171"/>
      <c r="I203" s="171"/>
      <c r="J203" s="171"/>
      <c r="K203" s="171"/>
    </row>
    <row r="204" s="112" customFormat="1" spans="6:11">
      <c r="F204" s="171"/>
      <c r="G204" s="171"/>
      <c r="H204" s="171"/>
      <c r="I204" s="171"/>
      <c r="J204" s="171"/>
      <c r="K204" s="171"/>
    </row>
    <row r="205" s="112" customFormat="1" spans="6:11">
      <c r="F205" s="171"/>
      <c r="G205" s="171"/>
      <c r="H205" s="171"/>
      <c r="I205" s="171"/>
      <c r="J205" s="171"/>
      <c r="K205" s="171"/>
    </row>
    <row r="206" s="112" customFormat="1" spans="6:11">
      <c r="F206" s="171"/>
      <c r="G206" s="171"/>
      <c r="H206" s="171"/>
      <c r="I206" s="171"/>
      <c r="J206" s="171"/>
      <c r="K206" s="171"/>
    </row>
    <row r="207" s="112" customFormat="1" spans="6:11">
      <c r="F207" s="171"/>
      <c r="G207" s="171"/>
      <c r="H207" s="171"/>
      <c r="I207" s="171"/>
      <c r="J207" s="171"/>
      <c r="K207" s="171"/>
    </row>
    <row r="208" s="112" customFormat="1" spans="6:11">
      <c r="F208" s="171"/>
      <c r="G208" s="171"/>
      <c r="H208" s="171"/>
      <c r="I208" s="171"/>
      <c r="J208" s="171"/>
      <c r="K208" s="171"/>
    </row>
    <row r="209" s="112" customFormat="1" spans="6:11">
      <c r="F209" s="171"/>
      <c r="G209" s="171"/>
      <c r="H209" s="171"/>
      <c r="I209" s="171"/>
      <c r="J209" s="171"/>
      <c r="K209" s="171"/>
    </row>
    <row r="210" s="112" customFormat="1" spans="6:11">
      <c r="F210" s="171"/>
      <c r="G210" s="171"/>
      <c r="H210" s="171"/>
      <c r="I210" s="171"/>
      <c r="J210" s="171"/>
      <c r="K210" s="171"/>
    </row>
    <row r="211" s="112" customFormat="1" spans="6:11">
      <c r="F211" s="171"/>
      <c r="G211" s="171"/>
      <c r="H211" s="171"/>
      <c r="I211" s="171"/>
      <c r="J211" s="171"/>
      <c r="K211" s="171"/>
    </row>
    <row r="212" s="112" customFormat="1" spans="6:11">
      <c r="F212" s="171"/>
      <c r="G212" s="171"/>
      <c r="H212" s="171"/>
      <c r="I212" s="171"/>
      <c r="J212" s="171"/>
      <c r="K212" s="171"/>
    </row>
    <row r="213" s="112" customFormat="1" spans="6:11">
      <c r="F213" s="171"/>
      <c r="G213" s="171"/>
      <c r="H213" s="171"/>
      <c r="I213" s="171"/>
      <c r="J213" s="171"/>
      <c r="K213" s="171"/>
    </row>
    <row r="214" s="112" customFormat="1" spans="6:11">
      <c r="F214" s="171"/>
      <c r="G214" s="171"/>
      <c r="H214" s="171"/>
      <c r="I214" s="171"/>
      <c r="J214" s="171"/>
      <c r="K214" s="171"/>
    </row>
    <row r="215" s="112" customFormat="1" spans="6:11">
      <c r="F215" s="171"/>
      <c r="G215" s="171"/>
      <c r="H215" s="171"/>
      <c r="I215" s="171"/>
      <c r="J215" s="171"/>
      <c r="K215" s="171"/>
    </row>
    <row r="216" s="112" customFormat="1" spans="6:11">
      <c r="F216" s="171"/>
      <c r="G216" s="171"/>
      <c r="H216" s="171"/>
      <c r="I216" s="171"/>
      <c r="J216" s="171"/>
      <c r="K216" s="171"/>
    </row>
    <row r="217" s="112" customFormat="1" spans="6:11">
      <c r="F217" s="171"/>
      <c r="G217" s="171"/>
      <c r="H217" s="171"/>
      <c r="I217" s="171"/>
      <c r="J217" s="171"/>
      <c r="K217" s="171"/>
    </row>
    <row r="218" s="112" customFormat="1" spans="6:11">
      <c r="F218" s="171"/>
      <c r="G218" s="171"/>
      <c r="H218" s="171"/>
      <c r="I218" s="171"/>
      <c r="J218" s="171"/>
      <c r="K218" s="171"/>
    </row>
    <row r="219" s="112" customFormat="1" spans="6:11">
      <c r="F219" s="171"/>
      <c r="G219" s="171"/>
      <c r="H219" s="171"/>
      <c r="I219" s="171"/>
      <c r="J219" s="171"/>
      <c r="K219" s="171"/>
    </row>
    <row r="220" s="112" customFormat="1" spans="6:11">
      <c r="F220" s="171"/>
      <c r="G220" s="171"/>
      <c r="H220" s="171"/>
      <c r="I220" s="171"/>
      <c r="J220" s="171"/>
      <c r="K220" s="171"/>
    </row>
    <row r="221" s="112" customFormat="1" spans="6:11">
      <c r="F221" s="171"/>
      <c r="G221" s="171"/>
      <c r="H221" s="171"/>
      <c r="I221" s="171"/>
      <c r="J221" s="171"/>
      <c r="K221" s="171"/>
    </row>
    <row r="222" s="112" customFormat="1" spans="6:11">
      <c r="F222" s="171"/>
      <c r="G222" s="171"/>
      <c r="H222" s="171"/>
      <c r="I222" s="171"/>
      <c r="J222" s="171"/>
      <c r="K222" s="171"/>
    </row>
    <row r="223" s="112" customFormat="1" spans="6:11">
      <c r="F223" s="171"/>
      <c r="G223" s="171"/>
      <c r="H223" s="171"/>
      <c r="I223" s="171"/>
      <c r="J223" s="171"/>
      <c r="K223" s="171"/>
    </row>
    <row r="224" s="112" customFormat="1" spans="6:11">
      <c r="F224" s="171"/>
      <c r="G224" s="171"/>
      <c r="H224" s="171"/>
      <c r="I224" s="171"/>
      <c r="J224" s="171"/>
      <c r="K224" s="171"/>
    </row>
    <row r="225" s="112" customFormat="1" spans="6:11">
      <c r="F225" s="171"/>
      <c r="G225" s="171"/>
      <c r="H225" s="171"/>
      <c r="I225" s="171"/>
      <c r="J225" s="171"/>
      <c r="K225" s="171"/>
    </row>
    <row r="226" s="112" customFormat="1" spans="6:11">
      <c r="F226" s="171"/>
      <c r="G226" s="171"/>
      <c r="H226" s="171"/>
      <c r="I226" s="171"/>
      <c r="J226" s="171"/>
      <c r="K226" s="171"/>
    </row>
    <row r="227" s="112" customFormat="1" spans="6:11">
      <c r="F227" s="171"/>
      <c r="G227" s="171"/>
      <c r="H227" s="171"/>
      <c r="I227" s="171"/>
      <c r="J227" s="171"/>
      <c r="K227" s="171"/>
    </row>
    <row r="228" s="112" customFormat="1" spans="6:11">
      <c r="F228" s="171"/>
      <c r="G228" s="171"/>
      <c r="H228" s="171"/>
      <c r="I228" s="171"/>
      <c r="J228" s="171"/>
      <c r="K228" s="171"/>
    </row>
    <row r="229" s="112" customFormat="1" spans="6:11">
      <c r="F229" s="171"/>
      <c r="G229" s="171"/>
      <c r="H229" s="171"/>
      <c r="I229" s="171"/>
      <c r="J229" s="171"/>
      <c r="K229" s="171"/>
    </row>
    <row r="230" s="112" customFormat="1" spans="6:11">
      <c r="F230" s="171"/>
      <c r="G230" s="171"/>
      <c r="H230" s="171"/>
      <c r="I230" s="171"/>
      <c r="J230" s="171"/>
      <c r="K230" s="171"/>
    </row>
    <row r="231" s="112" customFormat="1" spans="6:11">
      <c r="F231" s="171"/>
      <c r="G231" s="171"/>
      <c r="H231" s="171"/>
      <c r="I231" s="171"/>
      <c r="J231" s="171"/>
      <c r="K231" s="171"/>
    </row>
    <row r="232" s="112" customFormat="1" spans="6:11">
      <c r="F232" s="171"/>
      <c r="G232" s="171"/>
      <c r="H232" s="171"/>
      <c r="I232" s="171"/>
      <c r="J232" s="171"/>
      <c r="K232" s="171"/>
    </row>
    <row r="233" s="112" customFormat="1" spans="6:11">
      <c r="F233" s="171"/>
      <c r="G233" s="171"/>
      <c r="H233" s="171"/>
      <c r="I233" s="171"/>
      <c r="J233" s="171"/>
      <c r="K233" s="171"/>
    </row>
    <row r="234" s="112" customFormat="1" spans="6:11">
      <c r="F234" s="171"/>
      <c r="G234" s="171"/>
      <c r="H234" s="171"/>
      <c r="I234" s="171"/>
      <c r="J234" s="171"/>
      <c r="K234" s="171"/>
    </row>
    <row r="235" s="112" customFormat="1" spans="6:11">
      <c r="F235" s="171"/>
      <c r="G235" s="171"/>
      <c r="H235" s="171"/>
      <c r="I235" s="171"/>
      <c r="J235" s="171"/>
      <c r="K235" s="171"/>
    </row>
    <row r="236" s="112" customFormat="1" spans="6:11">
      <c r="F236" s="171"/>
      <c r="G236" s="171"/>
      <c r="H236" s="171"/>
      <c r="I236" s="171"/>
      <c r="J236" s="171"/>
      <c r="K236" s="171"/>
    </row>
    <row r="237" s="112" customFormat="1" spans="6:11">
      <c r="F237" s="171"/>
      <c r="G237" s="171"/>
      <c r="H237" s="171"/>
      <c r="I237" s="171"/>
      <c r="J237" s="171"/>
      <c r="K237" s="171"/>
    </row>
    <row r="238" s="112" customFormat="1" spans="6:11">
      <c r="F238" s="171"/>
      <c r="G238" s="171"/>
      <c r="H238" s="171"/>
      <c r="I238" s="171"/>
      <c r="J238" s="171"/>
      <c r="K238" s="171"/>
    </row>
    <row r="239" s="112" customFormat="1" spans="6:11">
      <c r="F239" s="171"/>
      <c r="G239" s="171"/>
      <c r="H239" s="171"/>
      <c r="I239" s="171"/>
      <c r="J239" s="171"/>
      <c r="K239" s="171"/>
    </row>
    <row r="240" s="112" customFormat="1" spans="6:11">
      <c r="F240" s="171"/>
      <c r="G240" s="171"/>
      <c r="H240" s="171"/>
      <c r="I240" s="171"/>
      <c r="J240" s="171"/>
      <c r="K240" s="171"/>
    </row>
    <row r="241" s="112" customFormat="1" spans="6:11">
      <c r="F241" s="171"/>
      <c r="G241" s="171"/>
      <c r="H241" s="171"/>
      <c r="I241" s="171"/>
      <c r="J241" s="171"/>
      <c r="K241" s="171"/>
    </row>
    <row r="242" s="112" customFormat="1" spans="6:11">
      <c r="F242" s="171"/>
      <c r="G242" s="171"/>
      <c r="H242" s="171"/>
      <c r="I242" s="171"/>
      <c r="J242" s="171"/>
      <c r="K242" s="171"/>
    </row>
    <row r="243" s="112" customFormat="1" spans="6:11">
      <c r="F243" s="171"/>
      <c r="G243" s="171"/>
      <c r="H243" s="171"/>
      <c r="I243" s="171"/>
      <c r="J243" s="171"/>
      <c r="K243" s="171"/>
    </row>
    <row r="244" s="112" customFormat="1" spans="6:11">
      <c r="F244" s="171"/>
      <c r="G244" s="171"/>
      <c r="H244" s="171"/>
      <c r="I244" s="171"/>
      <c r="J244" s="171"/>
      <c r="K244" s="171"/>
    </row>
    <row r="245" s="112" customFormat="1" spans="6:11">
      <c r="F245" s="171"/>
      <c r="G245" s="171"/>
      <c r="H245" s="171"/>
      <c r="I245" s="171"/>
      <c r="J245" s="171"/>
      <c r="K245" s="171"/>
    </row>
    <row r="246" s="112" customFormat="1" spans="6:11">
      <c r="F246" s="171"/>
      <c r="G246" s="171"/>
      <c r="H246" s="171"/>
      <c r="I246" s="171"/>
      <c r="J246" s="171"/>
      <c r="K246" s="171"/>
    </row>
    <row r="247" s="112" customFormat="1" spans="6:11">
      <c r="F247" s="171"/>
      <c r="G247" s="171"/>
      <c r="H247" s="171"/>
      <c r="I247" s="171"/>
      <c r="J247" s="171"/>
      <c r="K247" s="171"/>
    </row>
    <row r="248" s="112" customFormat="1" spans="6:11">
      <c r="F248" s="171"/>
      <c r="G248" s="171"/>
      <c r="H248" s="171"/>
      <c r="I248" s="171"/>
      <c r="J248" s="171"/>
      <c r="K248" s="171"/>
    </row>
    <row r="249" s="112" customFormat="1" spans="6:11">
      <c r="F249" s="171"/>
      <c r="G249" s="171"/>
      <c r="H249" s="171"/>
      <c r="I249" s="171"/>
      <c r="J249" s="171"/>
      <c r="K249" s="171"/>
    </row>
    <row r="250" s="112" customFormat="1" spans="6:11">
      <c r="F250" s="171"/>
      <c r="G250" s="171"/>
      <c r="H250" s="171"/>
      <c r="I250" s="171"/>
      <c r="J250" s="171"/>
      <c r="K250" s="171"/>
    </row>
    <row r="251" s="112" customFormat="1" spans="6:11">
      <c r="F251" s="171"/>
      <c r="G251" s="171"/>
      <c r="H251" s="171"/>
      <c r="I251" s="171"/>
      <c r="J251" s="171"/>
      <c r="K251" s="171"/>
    </row>
    <row r="252" s="112" customFormat="1" spans="6:11">
      <c r="F252" s="171"/>
      <c r="G252" s="171"/>
      <c r="H252" s="171"/>
      <c r="I252" s="171"/>
      <c r="J252" s="171"/>
      <c r="K252" s="171"/>
    </row>
    <row r="253" s="112" customFormat="1" spans="6:11">
      <c r="F253" s="171"/>
      <c r="G253" s="171"/>
      <c r="H253" s="171"/>
      <c r="I253" s="171"/>
      <c r="J253" s="171"/>
      <c r="K253" s="171"/>
    </row>
    <row r="254" s="112" customFormat="1" spans="6:11">
      <c r="F254" s="171"/>
      <c r="G254" s="171"/>
      <c r="H254" s="171"/>
      <c r="I254" s="171"/>
      <c r="J254" s="171"/>
      <c r="K254" s="171"/>
    </row>
    <row r="255" s="112" customFormat="1" spans="6:11">
      <c r="F255" s="171"/>
      <c r="G255" s="171"/>
      <c r="H255" s="171"/>
      <c r="I255" s="171"/>
      <c r="J255" s="171"/>
      <c r="K255" s="171"/>
    </row>
    <row r="256" s="112" customFormat="1" spans="6:11">
      <c r="F256" s="171"/>
      <c r="G256" s="171"/>
      <c r="H256" s="171"/>
      <c r="I256" s="171"/>
      <c r="J256" s="171"/>
      <c r="K256" s="171"/>
    </row>
    <row r="257" s="112" customFormat="1" spans="6:11">
      <c r="F257" s="171"/>
      <c r="G257" s="171"/>
      <c r="H257" s="171"/>
      <c r="I257" s="171"/>
      <c r="J257" s="171"/>
      <c r="K257" s="171"/>
    </row>
    <row r="258" s="112" customFormat="1" spans="6:11">
      <c r="F258" s="171"/>
      <c r="G258" s="171"/>
      <c r="H258" s="171"/>
      <c r="I258" s="171"/>
      <c r="J258" s="171"/>
      <c r="K258" s="171"/>
    </row>
    <row r="259" s="112" customFormat="1" spans="6:11">
      <c r="F259" s="171"/>
      <c r="G259" s="171"/>
      <c r="H259" s="171"/>
      <c r="I259" s="171"/>
      <c r="J259" s="171"/>
      <c r="K259" s="171"/>
    </row>
    <row r="260" s="112" customFormat="1" spans="6:11">
      <c r="F260" s="171"/>
      <c r="G260" s="171"/>
      <c r="H260" s="171"/>
      <c r="I260" s="171"/>
      <c r="J260" s="171"/>
      <c r="K260" s="171"/>
    </row>
    <row r="261" s="112" customFormat="1" spans="6:11">
      <c r="F261" s="171"/>
      <c r="G261" s="171"/>
      <c r="H261" s="171"/>
      <c r="I261" s="171"/>
      <c r="J261" s="171"/>
      <c r="K261" s="171"/>
    </row>
    <row r="262" s="112" customFormat="1" spans="6:11">
      <c r="F262" s="171"/>
      <c r="G262" s="171"/>
      <c r="H262" s="171"/>
      <c r="I262" s="171"/>
      <c r="J262" s="171"/>
      <c r="K262" s="171"/>
    </row>
    <row r="263" s="112" customFormat="1" spans="6:11">
      <c r="F263" s="171"/>
      <c r="G263" s="171"/>
      <c r="H263" s="171"/>
      <c r="I263" s="171"/>
      <c r="J263" s="171"/>
      <c r="K263" s="171"/>
    </row>
    <row r="264" s="112" customFormat="1" spans="6:11">
      <c r="F264" s="171"/>
      <c r="G264" s="171"/>
      <c r="H264" s="171"/>
      <c r="I264" s="171"/>
      <c r="J264" s="171"/>
      <c r="K264" s="171"/>
    </row>
    <row r="265" s="112" customFormat="1" spans="6:11">
      <c r="F265" s="171"/>
      <c r="G265" s="171"/>
      <c r="H265" s="171"/>
      <c r="I265" s="171"/>
      <c r="J265" s="171"/>
      <c r="K265" s="171"/>
    </row>
    <row r="266" s="112" customFormat="1" spans="6:11">
      <c r="F266" s="171"/>
      <c r="G266" s="171"/>
      <c r="H266" s="171"/>
      <c r="I266" s="171"/>
      <c r="J266" s="171"/>
      <c r="K266" s="171"/>
    </row>
    <row r="267" s="112" customFormat="1" spans="6:11">
      <c r="F267" s="171"/>
      <c r="G267" s="171"/>
      <c r="H267" s="171"/>
      <c r="I267" s="171"/>
      <c r="J267" s="171"/>
      <c r="K267" s="171"/>
    </row>
    <row r="268" s="112" customFormat="1" spans="6:11">
      <c r="F268" s="171"/>
      <c r="G268" s="171"/>
      <c r="H268" s="171"/>
      <c r="I268" s="171"/>
      <c r="J268" s="171"/>
      <c r="K268" s="171"/>
    </row>
    <row r="269" s="112" customFormat="1" spans="6:11">
      <c r="F269" s="171"/>
      <c r="G269" s="171"/>
      <c r="H269" s="171"/>
      <c r="I269" s="171"/>
      <c r="J269" s="171"/>
      <c r="K269" s="171"/>
    </row>
    <row r="270" s="112" customFormat="1" spans="6:11">
      <c r="F270" s="171"/>
      <c r="G270" s="171"/>
      <c r="H270" s="171"/>
      <c r="I270" s="171"/>
      <c r="J270" s="171"/>
      <c r="K270" s="171"/>
    </row>
    <row r="271" s="112" customFormat="1" spans="6:11">
      <c r="F271" s="171"/>
      <c r="G271" s="171"/>
      <c r="H271" s="171"/>
      <c r="I271" s="171"/>
      <c r="J271" s="171"/>
      <c r="K271" s="171"/>
    </row>
    <row r="272" s="112" customFormat="1" spans="6:11">
      <c r="F272" s="171"/>
      <c r="G272" s="171"/>
      <c r="H272" s="171"/>
      <c r="I272" s="171"/>
      <c r="J272" s="171"/>
      <c r="K272" s="171"/>
    </row>
    <row r="273" s="112" customFormat="1" spans="6:11">
      <c r="F273" s="171"/>
      <c r="G273" s="171"/>
      <c r="H273" s="171"/>
      <c r="I273" s="171"/>
      <c r="J273" s="171"/>
      <c r="K273" s="171"/>
    </row>
    <row r="274" s="112" customFormat="1" spans="6:11">
      <c r="F274" s="171"/>
      <c r="G274" s="171"/>
      <c r="H274" s="171"/>
      <c r="I274" s="171"/>
      <c r="J274" s="171"/>
      <c r="K274" s="171"/>
    </row>
    <row r="275" s="112" customFormat="1" spans="6:11">
      <c r="F275" s="171"/>
      <c r="G275" s="171"/>
      <c r="H275" s="171"/>
      <c r="I275" s="171"/>
      <c r="J275" s="171"/>
      <c r="K275" s="171"/>
    </row>
    <row r="276" s="112" customFormat="1" spans="6:11">
      <c r="F276" s="171"/>
      <c r="G276" s="171"/>
      <c r="H276" s="171"/>
      <c r="I276" s="171"/>
      <c r="J276" s="171"/>
      <c r="K276" s="171"/>
    </row>
    <row r="277" s="112" customFormat="1" spans="6:11">
      <c r="F277" s="171"/>
      <c r="G277" s="171"/>
      <c r="H277" s="171"/>
      <c r="I277" s="171"/>
      <c r="J277" s="171"/>
      <c r="K277" s="171"/>
    </row>
    <row r="278" s="112" customFormat="1" spans="6:11">
      <c r="F278" s="171"/>
      <c r="G278" s="171"/>
      <c r="H278" s="171"/>
      <c r="I278" s="171"/>
      <c r="J278" s="171"/>
      <c r="K278" s="171"/>
    </row>
    <row r="279" s="112" customFormat="1" spans="6:11">
      <c r="F279" s="171"/>
      <c r="G279" s="171"/>
      <c r="H279" s="171"/>
      <c r="I279" s="171"/>
      <c r="J279" s="171"/>
      <c r="K279" s="171"/>
    </row>
    <row r="280" s="112" customFormat="1" spans="6:11">
      <c r="F280" s="171"/>
      <c r="G280" s="171"/>
      <c r="H280" s="171"/>
      <c r="I280" s="171"/>
      <c r="J280" s="171"/>
      <c r="K280" s="171"/>
    </row>
    <row r="281" s="112" customFormat="1" spans="6:11">
      <c r="F281" s="171"/>
      <c r="G281" s="171"/>
      <c r="H281" s="171"/>
      <c r="I281" s="171"/>
      <c r="J281" s="171"/>
      <c r="K281" s="171"/>
    </row>
    <row r="282" s="112" customFormat="1" spans="6:11">
      <c r="F282" s="171"/>
      <c r="G282" s="171"/>
      <c r="H282" s="171"/>
      <c r="I282" s="171"/>
      <c r="J282" s="171"/>
      <c r="K282" s="171"/>
    </row>
    <row r="283" s="112" customFormat="1" spans="6:11">
      <c r="F283" s="171"/>
      <c r="G283" s="171"/>
      <c r="H283" s="171"/>
      <c r="I283" s="171"/>
      <c r="J283" s="171"/>
      <c r="K283" s="171"/>
    </row>
    <row r="284" s="112" customFormat="1" spans="6:11">
      <c r="F284" s="171"/>
      <c r="G284" s="171"/>
      <c r="H284" s="171"/>
      <c r="I284" s="171"/>
      <c r="J284" s="171"/>
      <c r="K284" s="171"/>
    </row>
    <row r="285" s="112" customFormat="1" spans="6:11">
      <c r="F285" s="171"/>
      <c r="G285" s="171"/>
      <c r="H285" s="171"/>
      <c r="I285" s="171"/>
      <c r="J285" s="171"/>
      <c r="K285" s="171"/>
    </row>
    <row r="286" s="112" customFormat="1" spans="6:11">
      <c r="F286" s="171"/>
      <c r="G286" s="171"/>
      <c r="H286" s="171"/>
      <c r="I286" s="171"/>
      <c r="J286" s="171"/>
      <c r="K286" s="171"/>
    </row>
    <row r="287" s="112" customFormat="1" spans="6:11">
      <c r="F287" s="171"/>
      <c r="G287" s="171"/>
      <c r="H287" s="171"/>
      <c r="I287" s="171"/>
      <c r="J287" s="171"/>
      <c r="K287" s="171"/>
    </row>
    <row r="288" s="112" customFormat="1" spans="6:11">
      <c r="F288" s="171"/>
      <c r="G288" s="171"/>
      <c r="H288" s="171"/>
      <c r="I288" s="171"/>
      <c r="J288" s="171"/>
      <c r="K288" s="171"/>
    </row>
    <row r="289" s="112" customFormat="1" spans="6:11">
      <c r="F289" s="171"/>
      <c r="G289" s="171"/>
      <c r="H289" s="171"/>
      <c r="I289" s="171"/>
      <c r="J289" s="171"/>
      <c r="K289" s="171"/>
    </row>
    <row r="290" s="112" customFormat="1" spans="6:11">
      <c r="F290" s="171"/>
      <c r="G290" s="171"/>
      <c r="H290" s="171"/>
      <c r="I290" s="171"/>
      <c r="J290" s="171"/>
      <c r="K290" s="171"/>
    </row>
    <row r="291" s="112" customFormat="1" spans="6:11">
      <c r="F291" s="171"/>
      <c r="G291" s="171"/>
      <c r="H291" s="171"/>
      <c r="I291" s="171"/>
      <c r="J291" s="171"/>
      <c r="K291" s="171"/>
    </row>
    <row r="292" s="112" customFormat="1" spans="6:11">
      <c r="F292" s="171"/>
      <c r="G292" s="171"/>
      <c r="H292" s="171"/>
      <c r="I292" s="171"/>
      <c r="J292" s="171"/>
      <c r="K292" s="171"/>
    </row>
    <row r="293" s="112" customFormat="1" spans="6:11">
      <c r="F293" s="171"/>
      <c r="G293" s="171"/>
      <c r="H293" s="171"/>
      <c r="I293" s="171"/>
      <c r="J293" s="171"/>
      <c r="K293" s="171"/>
    </row>
    <row r="294" s="112" customFormat="1" spans="6:11">
      <c r="F294" s="171"/>
      <c r="G294" s="171"/>
      <c r="H294" s="171"/>
      <c r="I294" s="171"/>
      <c r="J294" s="171"/>
      <c r="K294" s="171"/>
    </row>
    <row r="295" s="112" customFormat="1" spans="6:11">
      <c r="F295" s="171"/>
      <c r="G295" s="171"/>
      <c r="H295" s="171"/>
      <c r="I295" s="171"/>
      <c r="J295" s="171"/>
      <c r="K295" s="171"/>
    </row>
    <row r="296" s="112" customFormat="1" spans="6:11">
      <c r="F296" s="171"/>
      <c r="G296" s="171"/>
      <c r="H296" s="171"/>
      <c r="I296" s="171"/>
      <c r="J296" s="171"/>
      <c r="K296" s="171"/>
    </row>
    <row r="297" s="112" customFormat="1" spans="6:11">
      <c r="F297" s="171"/>
      <c r="G297" s="171"/>
      <c r="H297" s="171"/>
      <c r="I297" s="171"/>
      <c r="J297" s="171"/>
      <c r="K297" s="171"/>
    </row>
    <row r="298" s="112" customFormat="1" spans="6:11">
      <c r="F298" s="171"/>
      <c r="G298" s="171"/>
      <c r="H298" s="171"/>
      <c r="I298" s="171"/>
      <c r="J298" s="171"/>
      <c r="K298" s="171"/>
    </row>
    <row r="299" s="112" customFormat="1" spans="6:11">
      <c r="F299" s="171"/>
      <c r="G299" s="171"/>
      <c r="H299" s="171"/>
      <c r="I299" s="171"/>
      <c r="J299" s="171"/>
      <c r="K299" s="171"/>
    </row>
    <row r="300" s="112" customFormat="1" spans="6:11">
      <c r="F300" s="171"/>
      <c r="G300" s="171"/>
      <c r="H300" s="171"/>
      <c r="I300" s="171"/>
      <c r="J300" s="171"/>
      <c r="K300" s="171"/>
    </row>
    <row r="301" s="112" customFormat="1" spans="6:11">
      <c r="F301" s="171"/>
      <c r="G301" s="171"/>
      <c r="H301" s="171"/>
      <c r="I301" s="171"/>
      <c r="J301" s="171"/>
      <c r="K301" s="171"/>
    </row>
    <row r="302" s="112" customFormat="1" spans="6:11">
      <c r="F302" s="171"/>
      <c r="G302" s="171"/>
      <c r="H302" s="171"/>
      <c r="I302" s="171"/>
      <c r="J302" s="171"/>
      <c r="K302" s="171"/>
    </row>
    <row r="303" s="112" customFormat="1" spans="6:11">
      <c r="F303" s="171"/>
      <c r="G303" s="171"/>
      <c r="H303" s="171"/>
      <c r="I303" s="171"/>
      <c r="J303" s="171"/>
      <c r="K303" s="171"/>
    </row>
    <row r="304" s="112" customFormat="1" spans="6:11">
      <c r="F304" s="171"/>
      <c r="G304" s="171"/>
      <c r="H304" s="171"/>
      <c r="I304" s="171"/>
      <c r="J304" s="171"/>
      <c r="K304" s="171"/>
    </row>
    <row r="305" s="112" customFormat="1" spans="6:11">
      <c r="F305" s="171"/>
      <c r="G305" s="171"/>
      <c r="H305" s="171"/>
      <c r="I305" s="171"/>
      <c r="J305" s="171"/>
      <c r="K305" s="171"/>
    </row>
    <row r="306" s="112" customFormat="1" spans="6:11">
      <c r="F306" s="171"/>
      <c r="G306" s="171"/>
      <c r="H306" s="171"/>
      <c r="I306" s="171"/>
      <c r="J306" s="171"/>
      <c r="K306" s="171"/>
    </row>
    <row r="307" s="112" customFormat="1" spans="6:11">
      <c r="F307" s="171"/>
      <c r="G307" s="171"/>
      <c r="H307" s="171"/>
      <c r="I307" s="171"/>
      <c r="J307" s="171"/>
      <c r="K307" s="171"/>
    </row>
    <row r="308" s="112" customFormat="1" spans="6:11">
      <c r="F308" s="171"/>
      <c r="G308" s="171"/>
      <c r="H308" s="171"/>
      <c r="I308" s="171"/>
      <c r="J308" s="171"/>
      <c r="K308" s="171"/>
    </row>
    <row r="309" s="112" customFormat="1" spans="6:11">
      <c r="F309" s="171"/>
      <c r="G309" s="171"/>
      <c r="H309" s="171"/>
      <c r="I309" s="171"/>
      <c r="J309" s="171"/>
      <c r="K309" s="171"/>
    </row>
    <row r="310" s="112" customFormat="1" spans="6:11">
      <c r="F310" s="171"/>
      <c r="G310" s="171"/>
      <c r="H310" s="171"/>
      <c r="I310" s="171"/>
      <c r="J310" s="171"/>
      <c r="K310" s="171"/>
    </row>
    <row r="311" s="112" customFormat="1" spans="6:11">
      <c r="F311" s="171"/>
      <c r="G311" s="171"/>
      <c r="H311" s="171"/>
      <c r="I311" s="171"/>
      <c r="J311" s="171"/>
      <c r="K311" s="171"/>
    </row>
    <row r="312" s="112" customFormat="1" spans="6:11">
      <c r="F312" s="171"/>
      <c r="G312" s="171"/>
      <c r="H312" s="171"/>
      <c r="I312" s="171"/>
      <c r="J312" s="171"/>
      <c r="K312" s="171"/>
    </row>
    <row r="313" s="112" customFormat="1" spans="6:11">
      <c r="F313" s="171"/>
      <c r="G313" s="171"/>
      <c r="H313" s="171"/>
      <c r="I313" s="171"/>
      <c r="J313" s="171"/>
      <c r="K313" s="171"/>
    </row>
    <row r="314" s="112" customFormat="1" spans="6:11">
      <c r="F314" s="171"/>
      <c r="G314" s="171"/>
      <c r="H314" s="171"/>
      <c r="I314" s="171"/>
      <c r="J314" s="171"/>
      <c r="K314" s="171"/>
    </row>
    <row r="315" s="112" customFormat="1" spans="6:11">
      <c r="F315" s="171"/>
      <c r="G315" s="171"/>
      <c r="H315" s="171"/>
      <c r="I315" s="171"/>
      <c r="J315" s="171"/>
      <c r="K315" s="171"/>
    </row>
    <row r="316" s="112" customFormat="1" spans="6:11">
      <c r="F316" s="171"/>
      <c r="G316" s="171"/>
      <c r="H316" s="171"/>
      <c r="I316" s="171"/>
      <c r="J316" s="171"/>
      <c r="K316" s="171"/>
    </row>
    <row r="317" s="112" customFormat="1" spans="6:11">
      <c r="F317" s="171"/>
      <c r="G317" s="171"/>
      <c r="H317" s="171"/>
      <c r="I317" s="171"/>
      <c r="J317" s="171"/>
      <c r="K317" s="171"/>
    </row>
    <row r="318" s="112" customFormat="1" spans="6:11">
      <c r="F318" s="171"/>
      <c r="G318" s="171"/>
      <c r="H318" s="171"/>
      <c r="I318" s="171"/>
      <c r="J318" s="171"/>
      <c r="K318" s="171"/>
    </row>
    <row r="319" s="112" customFormat="1" spans="6:11">
      <c r="F319" s="171"/>
      <c r="G319" s="171"/>
      <c r="H319" s="171"/>
      <c r="I319" s="171"/>
      <c r="J319" s="171"/>
      <c r="K319" s="171"/>
    </row>
    <row r="320" s="112" customFormat="1" spans="6:11">
      <c r="F320" s="171"/>
      <c r="G320" s="171"/>
      <c r="H320" s="171"/>
      <c r="I320" s="171"/>
      <c r="J320" s="171"/>
      <c r="K320" s="171"/>
    </row>
    <row r="321" s="112" customFormat="1" spans="6:11">
      <c r="F321" s="171"/>
      <c r="G321" s="171"/>
      <c r="H321" s="171"/>
      <c r="I321" s="171"/>
      <c r="J321" s="171"/>
      <c r="K321" s="171"/>
    </row>
    <row r="322" s="112" customFormat="1" spans="6:11">
      <c r="F322" s="171"/>
      <c r="G322" s="171"/>
      <c r="H322" s="171"/>
      <c r="I322" s="171"/>
      <c r="J322" s="171"/>
      <c r="K322" s="171"/>
    </row>
    <row r="323" s="112" customFormat="1" spans="6:11">
      <c r="F323" s="171"/>
      <c r="G323" s="171"/>
      <c r="H323" s="171"/>
      <c r="I323" s="171"/>
      <c r="J323" s="171"/>
      <c r="K323" s="171"/>
    </row>
    <row r="324" s="112" customFormat="1" spans="6:11">
      <c r="F324" s="171"/>
      <c r="G324" s="171"/>
      <c r="H324" s="171"/>
      <c r="I324" s="171"/>
      <c r="J324" s="171"/>
      <c r="K324" s="171"/>
    </row>
    <row r="325" s="112" customFormat="1" spans="6:11">
      <c r="F325" s="171"/>
      <c r="G325" s="171"/>
      <c r="H325" s="171"/>
      <c r="I325" s="171"/>
      <c r="J325" s="171"/>
      <c r="K325" s="171"/>
    </row>
    <row r="326" s="112" customFormat="1" spans="6:11">
      <c r="F326" s="171"/>
      <c r="G326" s="171"/>
      <c r="H326" s="171"/>
      <c r="I326" s="171"/>
      <c r="J326" s="171"/>
      <c r="K326" s="171"/>
    </row>
    <row r="327" s="112" customFormat="1" spans="6:11">
      <c r="F327" s="171"/>
      <c r="G327" s="171"/>
      <c r="H327" s="171"/>
      <c r="I327" s="171"/>
      <c r="J327" s="171"/>
      <c r="K327" s="171"/>
    </row>
    <row r="328" s="112" customFormat="1" spans="6:11">
      <c r="F328" s="171"/>
      <c r="G328" s="171"/>
      <c r="H328" s="171"/>
      <c r="I328" s="171"/>
      <c r="J328" s="171"/>
      <c r="K328" s="171"/>
    </row>
    <row r="329" s="112" customFormat="1" spans="6:11">
      <c r="F329" s="171"/>
      <c r="G329" s="171"/>
      <c r="H329" s="171"/>
      <c r="I329" s="171"/>
      <c r="J329" s="171"/>
      <c r="K329" s="171"/>
    </row>
    <row r="330" s="112" customFormat="1" spans="6:11">
      <c r="F330" s="171"/>
      <c r="G330" s="171"/>
      <c r="H330" s="171"/>
      <c r="I330" s="171"/>
      <c r="J330" s="171"/>
      <c r="K330" s="171"/>
    </row>
    <row r="331" s="112" customFormat="1" spans="6:11">
      <c r="F331" s="171"/>
      <c r="G331" s="171"/>
      <c r="H331" s="171"/>
      <c r="I331" s="171"/>
      <c r="J331" s="171"/>
      <c r="K331" s="171"/>
    </row>
    <row r="332" s="112" customFormat="1" spans="6:11">
      <c r="F332" s="171"/>
      <c r="G332" s="171"/>
      <c r="H332" s="171"/>
      <c r="I332" s="171"/>
      <c r="J332" s="171"/>
      <c r="K332" s="171"/>
    </row>
    <row r="333" s="112" customFormat="1" spans="6:11">
      <c r="F333" s="171"/>
      <c r="G333" s="171"/>
      <c r="H333" s="171"/>
      <c r="I333" s="171"/>
      <c r="J333" s="171"/>
      <c r="K333" s="171"/>
    </row>
    <row r="334" s="112" customFormat="1" spans="6:11">
      <c r="F334" s="171"/>
      <c r="G334" s="171"/>
      <c r="H334" s="171"/>
      <c r="I334" s="171"/>
      <c r="J334" s="171"/>
      <c r="K334" s="171"/>
    </row>
    <row r="335" s="112" customFormat="1" spans="6:11">
      <c r="F335" s="171"/>
      <c r="G335" s="171"/>
      <c r="H335" s="171"/>
      <c r="I335" s="171"/>
      <c r="J335" s="171"/>
      <c r="K335" s="171"/>
    </row>
    <row r="336" s="112" customFormat="1" spans="6:11">
      <c r="F336" s="171"/>
      <c r="G336" s="171"/>
      <c r="H336" s="171"/>
      <c r="I336" s="171"/>
      <c r="J336" s="171"/>
      <c r="K336" s="171"/>
    </row>
    <row r="337" s="112" customFormat="1" spans="6:11">
      <c r="F337" s="171"/>
      <c r="G337" s="171"/>
      <c r="H337" s="171"/>
      <c r="I337" s="171"/>
      <c r="J337" s="171"/>
      <c r="K337" s="171"/>
    </row>
    <row r="338" s="112" customFormat="1" spans="6:11">
      <c r="F338" s="171"/>
      <c r="G338" s="171"/>
      <c r="H338" s="171"/>
      <c r="I338" s="171"/>
      <c r="J338" s="171"/>
      <c r="K338" s="171"/>
    </row>
    <row r="339" s="112" customFormat="1" spans="6:11">
      <c r="F339" s="171"/>
      <c r="G339" s="171"/>
      <c r="H339" s="171"/>
      <c r="I339" s="171"/>
      <c r="J339" s="171"/>
      <c r="K339" s="171"/>
    </row>
    <row r="340" s="112" customFormat="1" spans="6:11">
      <c r="F340" s="171"/>
      <c r="G340" s="171"/>
      <c r="H340" s="171"/>
      <c r="I340" s="171"/>
      <c r="J340" s="171"/>
      <c r="K340" s="171"/>
    </row>
    <row r="341" s="112" customFormat="1" spans="6:11">
      <c r="F341" s="171"/>
      <c r="G341" s="171"/>
      <c r="H341" s="171"/>
      <c r="I341" s="171"/>
      <c r="J341" s="171"/>
      <c r="K341" s="171"/>
    </row>
    <row r="342" s="112" customFormat="1" spans="6:11">
      <c r="F342" s="171"/>
      <c r="G342" s="171"/>
      <c r="H342" s="171"/>
      <c r="I342" s="171"/>
      <c r="J342" s="171"/>
      <c r="K342" s="171"/>
    </row>
    <row r="343" s="112" customFormat="1" spans="6:11">
      <c r="F343" s="171"/>
      <c r="G343" s="171"/>
      <c r="H343" s="171"/>
      <c r="I343" s="171"/>
      <c r="J343" s="171"/>
      <c r="K343" s="171"/>
    </row>
    <row r="344" s="112" customFormat="1" spans="6:11">
      <c r="F344" s="171"/>
      <c r="G344" s="171"/>
      <c r="H344" s="171"/>
      <c r="I344" s="171"/>
      <c r="J344" s="171"/>
      <c r="K344" s="171"/>
    </row>
    <row r="345" s="112" customFormat="1" spans="6:11">
      <c r="F345" s="171"/>
      <c r="G345" s="171"/>
      <c r="H345" s="171"/>
      <c r="I345" s="171"/>
      <c r="J345" s="171"/>
      <c r="K345" s="171"/>
    </row>
    <row r="346" s="112" customFormat="1" spans="6:11">
      <c r="F346" s="171"/>
      <c r="G346" s="171"/>
      <c r="H346" s="171"/>
      <c r="I346" s="171"/>
      <c r="J346" s="171"/>
      <c r="K346" s="171"/>
    </row>
    <row r="347" s="112" customFormat="1" spans="6:11">
      <c r="F347" s="171"/>
      <c r="G347" s="171"/>
      <c r="H347" s="171"/>
      <c r="I347" s="171"/>
      <c r="J347" s="171"/>
      <c r="K347" s="171"/>
    </row>
    <row r="348" s="112" customFormat="1" spans="6:11">
      <c r="F348" s="171"/>
      <c r="G348" s="171"/>
      <c r="H348" s="171"/>
      <c r="I348" s="171"/>
      <c r="J348" s="171"/>
      <c r="K348" s="171"/>
    </row>
    <row r="349" s="112" customFormat="1" spans="6:11">
      <c r="F349" s="171"/>
      <c r="G349" s="171"/>
      <c r="H349" s="171"/>
      <c r="I349" s="171"/>
      <c r="J349" s="171"/>
      <c r="K349" s="171"/>
    </row>
    <row r="350" s="112" customFormat="1" spans="6:11">
      <c r="F350" s="171"/>
      <c r="G350" s="171"/>
      <c r="H350" s="171"/>
      <c r="I350" s="171"/>
      <c r="J350" s="171"/>
      <c r="K350" s="171"/>
    </row>
    <row r="351" s="112" customFormat="1" spans="6:11">
      <c r="F351" s="171"/>
      <c r="G351" s="171"/>
      <c r="H351" s="171"/>
      <c r="I351" s="171"/>
      <c r="J351" s="171"/>
      <c r="K351" s="171"/>
    </row>
    <row r="352" s="112" customFormat="1" spans="6:11">
      <c r="F352" s="171"/>
      <c r="G352" s="171"/>
      <c r="H352" s="171"/>
      <c r="I352" s="171"/>
      <c r="J352" s="171"/>
      <c r="K352" s="171"/>
    </row>
    <row r="353" s="112" customFormat="1" spans="6:11">
      <c r="F353" s="171"/>
      <c r="G353" s="171"/>
      <c r="H353" s="171"/>
      <c r="I353" s="171"/>
      <c r="J353" s="171"/>
      <c r="K353" s="171"/>
    </row>
    <row r="354" s="112" customFormat="1" spans="6:11">
      <c r="F354" s="171"/>
      <c r="G354" s="171"/>
      <c r="H354" s="171"/>
      <c r="I354" s="171"/>
      <c r="J354" s="171"/>
      <c r="K354" s="171"/>
    </row>
    <row r="355" s="112" customFormat="1" spans="6:11">
      <c r="F355" s="171"/>
      <c r="G355" s="171"/>
      <c r="H355" s="171"/>
      <c r="I355" s="171"/>
      <c r="J355" s="171"/>
      <c r="K355" s="171"/>
    </row>
    <row r="356" s="112" customFormat="1" spans="6:11">
      <c r="F356" s="171"/>
      <c r="G356" s="171"/>
      <c r="H356" s="171"/>
      <c r="I356" s="171"/>
      <c r="J356" s="171"/>
      <c r="K356" s="171"/>
    </row>
    <row r="357" s="112" customFormat="1" spans="6:11">
      <c r="F357" s="171"/>
      <c r="G357" s="171"/>
      <c r="H357" s="171"/>
      <c r="I357" s="171"/>
      <c r="J357" s="171"/>
      <c r="K357" s="171"/>
    </row>
    <row r="358" s="112" customFormat="1" spans="6:11">
      <c r="F358" s="171"/>
      <c r="G358" s="171"/>
      <c r="H358" s="171"/>
      <c r="I358" s="171"/>
      <c r="J358" s="171"/>
      <c r="K358" s="171"/>
    </row>
    <row r="359" s="112" customFormat="1" spans="6:11">
      <c r="F359" s="171"/>
      <c r="G359" s="171"/>
      <c r="H359" s="171"/>
      <c r="I359" s="171"/>
      <c r="J359" s="171"/>
      <c r="K359" s="171"/>
    </row>
    <row r="360" s="112" customFormat="1" spans="6:11">
      <c r="F360" s="171"/>
      <c r="G360" s="171"/>
      <c r="H360" s="171"/>
      <c r="I360" s="171"/>
      <c r="J360" s="171"/>
      <c r="K360" s="171"/>
    </row>
    <row r="361" s="112" customFormat="1" spans="6:11">
      <c r="F361" s="171"/>
      <c r="G361" s="171"/>
      <c r="H361" s="171"/>
      <c r="I361" s="171"/>
      <c r="J361" s="171"/>
      <c r="K361" s="171"/>
    </row>
    <row r="362" s="112" customFormat="1" spans="6:11">
      <c r="F362" s="171"/>
      <c r="G362" s="171"/>
      <c r="H362" s="171"/>
      <c r="I362" s="171"/>
      <c r="J362" s="171"/>
      <c r="K362" s="171"/>
    </row>
    <row r="363" s="112" customFormat="1" spans="6:11">
      <c r="F363" s="171"/>
      <c r="G363" s="171"/>
      <c r="H363" s="171"/>
      <c r="I363" s="171"/>
      <c r="J363" s="171"/>
      <c r="K363" s="171"/>
    </row>
    <row r="364" s="112" customFormat="1" spans="6:11">
      <c r="F364" s="171"/>
      <c r="G364" s="171"/>
      <c r="H364" s="171"/>
      <c r="I364" s="171"/>
      <c r="J364" s="171"/>
      <c r="K364" s="171"/>
    </row>
    <row r="365" s="112" customFormat="1" spans="6:11">
      <c r="F365" s="171"/>
      <c r="G365" s="171"/>
      <c r="H365" s="171"/>
      <c r="I365" s="171"/>
      <c r="J365" s="171"/>
      <c r="K365" s="171"/>
    </row>
    <row r="366" s="112" customFormat="1" spans="6:11">
      <c r="F366" s="171"/>
      <c r="G366" s="171"/>
      <c r="H366" s="171"/>
      <c r="I366" s="171"/>
      <c r="J366" s="171"/>
      <c r="K366" s="171"/>
    </row>
    <row r="367" s="112" customFormat="1" spans="6:11">
      <c r="F367" s="171"/>
      <c r="G367" s="171"/>
      <c r="H367" s="171"/>
      <c r="I367" s="171"/>
      <c r="J367" s="171"/>
      <c r="K367" s="171"/>
    </row>
    <row r="368" s="112" customFormat="1" spans="6:11">
      <c r="F368" s="171"/>
      <c r="G368" s="171"/>
      <c r="H368" s="171"/>
      <c r="I368" s="171"/>
      <c r="J368" s="171"/>
      <c r="K368" s="171"/>
    </row>
    <row r="369" s="112" customFormat="1" spans="6:11">
      <c r="F369" s="171"/>
      <c r="G369" s="171"/>
      <c r="H369" s="171"/>
      <c r="I369" s="171"/>
      <c r="J369" s="171"/>
      <c r="K369" s="171"/>
    </row>
    <row r="370" s="112" customFormat="1" spans="6:11">
      <c r="F370" s="171"/>
      <c r="G370" s="171"/>
      <c r="H370" s="171"/>
      <c r="I370" s="171"/>
      <c r="J370" s="171"/>
      <c r="K370" s="171"/>
    </row>
    <row r="371" s="112" customFormat="1" spans="6:11">
      <c r="F371" s="171"/>
      <c r="G371" s="171"/>
      <c r="H371" s="171"/>
      <c r="I371" s="171"/>
      <c r="J371" s="171"/>
      <c r="K371" s="171"/>
    </row>
    <row r="372" s="112" customFormat="1" spans="6:11">
      <c r="F372" s="171"/>
      <c r="G372" s="171"/>
      <c r="H372" s="171"/>
      <c r="I372" s="171"/>
      <c r="J372" s="171"/>
      <c r="K372" s="171"/>
    </row>
    <row r="373" s="112" customFormat="1" spans="6:11">
      <c r="F373" s="171"/>
      <c r="G373" s="171"/>
      <c r="H373" s="171"/>
      <c r="I373" s="171"/>
      <c r="J373" s="171"/>
      <c r="K373" s="171"/>
    </row>
    <row r="374" s="112" customFormat="1" spans="6:11">
      <c r="F374" s="171"/>
      <c r="G374" s="171"/>
      <c r="H374" s="171"/>
      <c r="I374" s="171"/>
      <c r="J374" s="171"/>
      <c r="K374" s="171"/>
    </row>
    <row r="375" s="112" customFormat="1" spans="6:11">
      <c r="F375" s="171"/>
      <c r="G375" s="171"/>
      <c r="H375" s="171"/>
      <c r="I375" s="171"/>
      <c r="J375" s="171"/>
      <c r="K375" s="171"/>
    </row>
    <row r="376" s="112" customFormat="1" spans="6:11">
      <c r="F376" s="171"/>
      <c r="G376" s="171"/>
      <c r="H376" s="171"/>
      <c r="I376" s="171"/>
      <c r="J376" s="171"/>
      <c r="K376" s="171"/>
    </row>
    <row r="377" s="112" customFormat="1" spans="6:11">
      <c r="F377" s="171"/>
      <c r="G377" s="171"/>
      <c r="H377" s="171"/>
      <c r="I377" s="171"/>
      <c r="J377" s="171"/>
      <c r="K377" s="171"/>
    </row>
    <row r="378" s="112" customFormat="1" spans="6:11">
      <c r="F378" s="171"/>
      <c r="G378" s="171"/>
      <c r="H378" s="171"/>
      <c r="I378" s="171"/>
      <c r="J378" s="171"/>
      <c r="K378" s="171"/>
    </row>
    <row r="379" s="112" customFormat="1" spans="6:11">
      <c r="F379" s="171"/>
      <c r="G379" s="171"/>
      <c r="H379" s="171"/>
      <c r="I379" s="171"/>
      <c r="J379" s="171"/>
      <c r="K379" s="171"/>
    </row>
    <row r="380" s="112" customFormat="1" spans="6:11">
      <c r="F380" s="171"/>
      <c r="G380" s="171"/>
      <c r="H380" s="171"/>
      <c r="I380" s="171"/>
      <c r="J380" s="171"/>
      <c r="K380" s="171"/>
    </row>
    <row r="381" s="112" customFormat="1" spans="6:11">
      <c r="F381" s="171"/>
      <c r="G381" s="171"/>
      <c r="H381" s="171"/>
      <c r="I381" s="171"/>
      <c r="J381" s="171"/>
      <c r="K381" s="171"/>
    </row>
    <row r="382" s="112" customFormat="1" spans="6:11">
      <c r="F382" s="171"/>
      <c r="G382" s="171"/>
      <c r="H382" s="171"/>
      <c r="I382" s="171"/>
      <c r="J382" s="171"/>
      <c r="K382" s="171"/>
    </row>
    <row r="383" s="112" customFormat="1" spans="6:11">
      <c r="F383" s="171"/>
      <c r="G383" s="171"/>
      <c r="H383" s="171"/>
      <c r="I383" s="171"/>
      <c r="J383" s="171"/>
      <c r="K383" s="171"/>
    </row>
    <row r="384" s="112" customFormat="1" spans="6:11">
      <c r="F384" s="171"/>
      <c r="G384" s="171"/>
      <c r="H384" s="171"/>
      <c r="I384" s="171"/>
      <c r="J384" s="171"/>
      <c r="K384" s="171"/>
    </row>
    <row r="385" s="112" customFormat="1" spans="6:11">
      <c r="F385" s="171"/>
      <c r="G385" s="171"/>
      <c r="H385" s="171"/>
      <c r="I385" s="171"/>
      <c r="J385" s="171"/>
      <c r="K385" s="171"/>
    </row>
    <row r="386" s="112" customFormat="1" spans="6:11">
      <c r="F386" s="171"/>
      <c r="G386" s="171"/>
      <c r="H386" s="171"/>
      <c r="I386" s="171"/>
      <c r="J386" s="171"/>
      <c r="K386" s="171"/>
    </row>
    <row r="387" s="112" customFormat="1" spans="6:11">
      <c r="F387" s="171"/>
      <c r="G387" s="171"/>
      <c r="H387" s="171"/>
      <c r="I387" s="171"/>
      <c r="J387" s="171"/>
      <c r="K387" s="171"/>
    </row>
    <row r="388" s="112" customFormat="1" spans="6:11">
      <c r="F388" s="171"/>
      <c r="G388" s="171"/>
      <c r="H388" s="171"/>
      <c r="I388" s="171"/>
      <c r="J388" s="171"/>
      <c r="K388" s="171"/>
    </row>
    <row r="389" s="112" customFormat="1" spans="6:11">
      <c r="F389" s="171"/>
      <c r="G389" s="171"/>
      <c r="H389" s="171"/>
      <c r="I389" s="171"/>
      <c r="J389" s="171"/>
      <c r="K389" s="171"/>
    </row>
    <row r="390" s="112" customFormat="1" spans="6:11">
      <c r="F390" s="171"/>
      <c r="G390" s="171"/>
      <c r="H390" s="171"/>
      <c r="I390" s="171"/>
      <c r="J390" s="171"/>
      <c r="K390" s="171"/>
    </row>
    <row r="391" s="112" customFormat="1" spans="6:11">
      <c r="F391" s="171"/>
      <c r="G391" s="171"/>
      <c r="H391" s="171"/>
      <c r="I391" s="171"/>
      <c r="J391" s="171"/>
      <c r="K391" s="171"/>
    </row>
    <row r="392" s="112" customFormat="1" spans="6:11">
      <c r="F392" s="171"/>
      <c r="G392" s="171"/>
      <c r="H392" s="171"/>
      <c r="I392" s="171"/>
      <c r="J392" s="171"/>
      <c r="K392" s="171"/>
    </row>
    <row r="393" s="112" customFormat="1" spans="6:11">
      <c r="F393" s="171"/>
      <c r="G393" s="171"/>
      <c r="H393" s="171"/>
      <c r="I393" s="171"/>
      <c r="J393" s="171"/>
      <c r="K393" s="171"/>
    </row>
    <row r="394" s="112" customFormat="1" spans="6:11">
      <c r="F394" s="171"/>
      <c r="G394" s="171"/>
      <c r="H394" s="171"/>
      <c r="I394" s="171"/>
      <c r="J394" s="171"/>
      <c r="K394" s="171"/>
    </row>
    <row r="395" s="112" customFormat="1" spans="6:11">
      <c r="F395" s="171"/>
      <c r="G395" s="171"/>
      <c r="H395" s="171"/>
      <c r="I395" s="171"/>
      <c r="J395" s="171"/>
      <c r="K395" s="171"/>
    </row>
    <row r="396" s="112" customFormat="1" spans="6:11">
      <c r="F396" s="171"/>
      <c r="G396" s="171"/>
      <c r="H396" s="171"/>
      <c r="I396" s="171"/>
      <c r="J396" s="171"/>
      <c r="K396" s="171"/>
    </row>
    <row r="397" s="112" customFormat="1" spans="6:11">
      <c r="F397" s="171"/>
      <c r="G397" s="171"/>
      <c r="H397" s="171"/>
      <c r="I397" s="171"/>
      <c r="J397" s="171"/>
      <c r="K397" s="171"/>
    </row>
    <row r="398" s="112" customFormat="1" spans="6:11">
      <c r="F398" s="171"/>
      <c r="G398" s="171"/>
      <c r="H398" s="171"/>
      <c r="I398" s="171"/>
      <c r="J398" s="171"/>
      <c r="K398" s="171"/>
    </row>
    <row r="399" s="112" customFormat="1" spans="6:11">
      <c r="F399" s="171"/>
      <c r="G399" s="171"/>
      <c r="H399" s="171"/>
      <c r="I399" s="171"/>
      <c r="J399" s="171"/>
      <c r="K399" s="171"/>
    </row>
    <row r="400" s="112" customFormat="1" spans="6:11">
      <c r="F400" s="171"/>
      <c r="G400" s="171"/>
      <c r="H400" s="171"/>
      <c r="I400" s="171"/>
      <c r="J400" s="171"/>
      <c r="K400" s="171"/>
    </row>
    <row r="401" s="112" customFormat="1" spans="6:11">
      <c r="F401" s="171"/>
      <c r="G401" s="171"/>
      <c r="H401" s="171"/>
      <c r="I401" s="171"/>
      <c r="J401" s="171"/>
      <c r="K401" s="171"/>
    </row>
    <row r="402" s="112" customFormat="1" spans="6:11">
      <c r="F402" s="171"/>
      <c r="G402" s="171"/>
      <c r="H402" s="171"/>
      <c r="I402" s="171"/>
      <c r="J402" s="171"/>
      <c r="K402" s="171"/>
    </row>
    <row r="403" s="112" customFormat="1" spans="6:11">
      <c r="F403" s="171"/>
      <c r="G403" s="171"/>
      <c r="H403" s="171"/>
      <c r="I403" s="171"/>
      <c r="J403" s="171"/>
      <c r="K403" s="171"/>
    </row>
    <row r="404" s="112" customFormat="1" spans="6:11">
      <c r="F404" s="171"/>
      <c r="G404" s="171"/>
      <c r="H404" s="171"/>
      <c r="I404" s="171"/>
      <c r="J404" s="171"/>
      <c r="K404" s="171"/>
    </row>
    <row r="405" s="112" customFormat="1" spans="6:11">
      <c r="F405" s="171"/>
      <c r="G405" s="171"/>
      <c r="H405" s="171"/>
      <c r="I405" s="171"/>
      <c r="J405" s="171"/>
      <c r="K405" s="171"/>
    </row>
    <row r="406" s="112" customFormat="1" spans="6:11">
      <c r="F406" s="171"/>
      <c r="G406" s="171"/>
      <c r="H406" s="171"/>
      <c r="I406" s="171"/>
      <c r="J406" s="171"/>
      <c r="K406" s="171"/>
    </row>
    <row r="407" s="112" customFormat="1" spans="6:11">
      <c r="F407" s="171"/>
      <c r="G407" s="171"/>
      <c r="H407" s="171"/>
      <c r="I407" s="171"/>
      <c r="J407" s="171"/>
      <c r="K407" s="171"/>
    </row>
    <row r="408" s="112" customFormat="1" spans="6:11">
      <c r="F408" s="171"/>
      <c r="G408" s="171"/>
      <c r="H408" s="171"/>
      <c r="I408" s="171"/>
      <c r="J408" s="171"/>
      <c r="K408" s="171"/>
    </row>
    <row r="409" s="112" customFormat="1" spans="6:11">
      <c r="F409" s="171"/>
      <c r="G409" s="171"/>
      <c r="H409" s="171"/>
      <c r="I409" s="171"/>
      <c r="J409" s="171"/>
      <c r="K409" s="171"/>
    </row>
    <row r="410" s="112" customFormat="1" spans="6:11">
      <c r="F410" s="171"/>
      <c r="G410" s="171"/>
      <c r="H410" s="171"/>
      <c r="I410" s="171"/>
      <c r="J410" s="171"/>
      <c r="K410" s="171"/>
    </row>
    <row r="411" s="112" customFormat="1" spans="6:11">
      <c r="F411" s="171"/>
      <c r="G411" s="171"/>
      <c r="H411" s="171"/>
      <c r="I411" s="171"/>
      <c r="J411" s="171"/>
      <c r="K411" s="171"/>
    </row>
    <row r="412" s="112" customFormat="1" spans="6:11">
      <c r="F412" s="171"/>
      <c r="G412" s="171"/>
      <c r="H412" s="171"/>
      <c r="I412" s="171"/>
      <c r="J412" s="171"/>
      <c r="K412" s="171"/>
    </row>
    <row r="413" s="112" customFormat="1" spans="6:11">
      <c r="F413" s="171"/>
      <c r="G413" s="171"/>
      <c r="H413" s="171"/>
      <c r="I413" s="171"/>
      <c r="J413" s="171"/>
      <c r="K413" s="171"/>
    </row>
    <row r="414" s="112" customFormat="1" spans="6:11">
      <c r="F414" s="171"/>
      <c r="G414" s="171"/>
      <c r="H414" s="171"/>
      <c r="I414" s="171"/>
      <c r="J414" s="171"/>
      <c r="K414" s="171"/>
    </row>
  </sheetData>
  <mergeCells count="40">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A37:K37"/>
    <mergeCell ref="A38:K38"/>
    <mergeCell ref="A39:K39"/>
    <mergeCell ref="A4:A5"/>
    <mergeCell ref="B4:E5"/>
  </mergeCells>
  <pageMargins left="0.79" right="0.79" top="0.59" bottom="0.59" header="0.51" footer="0.47"/>
  <pageSetup paperSize="9" scale="93" firstPageNumber="19" fitToHeight="0" orientation="landscape" useFirstPageNumber="1"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9"/>
  <sheetViews>
    <sheetView workbookViewId="0">
      <selection activeCell="A2" sqref="A2:U2"/>
    </sheetView>
  </sheetViews>
  <sheetFormatPr defaultColWidth="9" defaultRowHeight="14.25"/>
  <cols>
    <col min="1" max="1" width="4.4" style="81" customWidth="1"/>
    <col min="2" max="2" width="13.5" style="78" customWidth="1"/>
    <col min="3" max="3" width="4.625" style="78" customWidth="1"/>
    <col min="4" max="4" width="12.625" style="78" customWidth="1"/>
    <col min="5" max="5" width="13.5" style="78" customWidth="1"/>
    <col min="6" max="6" width="27.125" style="78" customWidth="1"/>
    <col min="7" max="7" width="6.375" style="78" customWidth="1"/>
    <col min="8" max="8" width="8.125" style="78" customWidth="1"/>
    <col min="9" max="11" width="5.625" style="78" customWidth="1"/>
    <col min="12" max="12" width="4.875" style="78" customWidth="1"/>
    <col min="13" max="13" width="8.1" style="78" customWidth="1"/>
    <col min="14" max="14" width="6.5" style="78" customWidth="1"/>
    <col min="15" max="15" width="7.375" style="78" customWidth="1"/>
    <col min="16" max="16" width="8.1" style="78" customWidth="1"/>
    <col min="17" max="17" width="7.75" style="78" customWidth="1"/>
    <col min="18" max="18" width="33.625" style="78" customWidth="1"/>
    <col min="19" max="19" width="7.25" style="78" customWidth="1"/>
    <col min="20" max="20" width="8.5" style="78" customWidth="1"/>
    <col min="21" max="21" width="4.375" style="78" customWidth="1"/>
    <col min="22" max="16384" width="13.5" style="78" customWidth="1"/>
  </cols>
  <sheetData>
    <row r="1" s="78" customFormat="1" ht="20.25" spans="1:5">
      <c r="A1" s="82" t="s">
        <v>47</v>
      </c>
      <c r="B1" s="82"/>
      <c r="C1" s="82"/>
      <c r="D1" s="82"/>
      <c r="E1" s="82"/>
    </row>
    <row r="2" s="79" customFormat="1" ht="30.75" customHeight="1" spans="1:21">
      <c r="A2" s="83" t="s">
        <v>48</v>
      </c>
      <c r="B2" s="84"/>
      <c r="C2" s="84"/>
      <c r="D2" s="84"/>
      <c r="E2" s="84"/>
      <c r="F2" s="84"/>
      <c r="G2" s="84"/>
      <c r="H2" s="84"/>
      <c r="I2" s="84"/>
      <c r="J2" s="84"/>
      <c r="K2" s="84"/>
      <c r="L2" s="84"/>
      <c r="M2" s="84"/>
      <c r="N2" s="84"/>
      <c r="O2" s="84"/>
      <c r="P2" s="84"/>
      <c r="Q2" s="84"/>
      <c r="R2" s="84"/>
      <c r="S2" s="84"/>
      <c r="T2" s="84"/>
      <c r="U2" s="84"/>
    </row>
    <row r="3" s="80" customFormat="1" ht="27" customHeight="1" spans="1:21">
      <c r="A3" s="85" t="s">
        <v>49</v>
      </c>
      <c r="B3" s="86"/>
      <c r="C3" s="87"/>
      <c r="D3" s="87"/>
      <c r="E3" s="87"/>
      <c r="F3" s="88"/>
      <c r="G3" s="88"/>
      <c r="H3" s="89"/>
      <c r="I3" s="89"/>
      <c r="J3" s="89"/>
      <c r="K3" s="89"/>
      <c r="L3" s="89"/>
      <c r="M3" s="89"/>
      <c r="N3" s="89"/>
      <c r="O3" s="89"/>
      <c r="P3" s="89"/>
      <c r="Q3" s="89"/>
      <c r="R3" s="89"/>
      <c r="S3" s="89"/>
      <c r="T3" s="89"/>
      <c r="U3" s="104"/>
    </row>
    <row r="4" s="80" customFormat="1" ht="39" customHeight="1" spans="1:21">
      <c r="A4" s="63" t="s">
        <v>3</v>
      </c>
      <c r="B4" s="63" t="s">
        <v>50</v>
      </c>
      <c r="C4" s="90" t="s">
        <v>51</v>
      </c>
      <c r="D4" s="91" t="s">
        <v>52</v>
      </c>
      <c r="E4" s="90" t="s">
        <v>53</v>
      </c>
      <c r="F4" s="63" t="s">
        <v>54</v>
      </c>
      <c r="G4" s="63" t="s">
        <v>55</v>
      </c>
      <c r="H4" s="92" t="s">
        <v>56</v>
      </c>
      <c r="I4" s="92"/>
      <c r="J4" s="92"/>
      <c r="K4" s="103"/>
      <c r="L4" s="63" t="s">
        <v>57</v>
      </c>
      <c r="M4" s="63"/>
      <c r="N4" s="63"/>
      <c r="O4" s="63"/>
      <c r="P4" s="63" t="s">
        <v>58</v>
      </c>
      <c r="Q4" s="63"/>
      <c r="R4" s="90" t="s">
        <v>59</v>
      </c>
      <c r="S4" s="63" t="s">
        <v>60</v>
      </c>
      <c r="T4" s="63" t="s">
        <v>61</v>
      </c>
      <c r="U4" s="63" t="s">
        <v>62</v>
      </c>
    </row>
    <row r="5" s="80" customFormat="1" ht="39" customHeight="1" spans="1:21">
      <c r="A5" s="63"/>
      <c r="B5" s="63"/>
      <c r="C5" s="93"/>
      <c r="D5" s="94"/>
      <c r="E5" s="93"/>
      <c r="F5" s="63"/>
      <c r="G5" s="63"/>
      <c r="H5" s="95" t="s">
        <v>63</v>
      </c>
      <c r="I5" s="90" t="s">
        <v>64</v>
      </c>
      <c r="J5" s="90" t="s">
        <v>65</v>
      </c>
      <c r="K5" s="90" t="s">
        <v>66</v>
      </c>
      <c r="L5" s="63" t="s">
        <v>67</v>
      </c>
      <c r="M5" s="63"/>
      <c r="N5" s="107" t="s">
        <v>68</v>
      </c>
      <c r="O5" s="107"/>
      <c r="P5" s="63" t="s">
        <v>69</v>
      </c>
      <c r="Q5" s="63" t="s">
        <v>70</v>
      </c>
      <c r="R5" s="93"/>
      <c r="S5" s="63"/>
      <c r="T5" s="63"/>
      <c r="U5" s="63"/>
    </row>
    <row r="6" s="80" customFormat="1" ht="27" customHeight="1" spans="1:21">
      <c r="A6" s="63"/>
      <c r="B6" s="63"/>
      <c r="C6" s="96"/>
      <c r="D6" s="97"/>
      <c r="E6" s="96"/>
      <c r="F6" s="63"/>
      <c r="G6" s="63"/>
      <c r="H6" s="98"/>
      <c r="I6" s="96"/>
      <c r="J6" s="96"/>
      <c r="K6" s="96"/>
      <c r="L6" s="63" t="s">
        <v>71</v>
      </c>
      <c r="M6" s="63" t="s">
        <v>72</v>
      </c>
      <c r="N6" s="63" t="s">
        <v>73</v>
      </c>
      <c r="O6" s="63" t="s">
        <v>74</v>
      </c>
      <c r="P6" s="63"/>
      <c r="Q6" s="63"/>
      <c r="R6" s="96"/>
      <c r="S6" s="63"/>
      <c r="T6" s="63"/>
      <c r="U6" s="63"/>
    </row>
    <row r="7" s="80" customFormat="1" ht="18" customHeight="1" spans="1:21">
      <c r="A7" s="63"/>
      <c r="B7" s="63" t="s">
        <v>75</v>
      </c>
      <c r="C7" s="63"/>
      <c r="D7" s="63"/>
      <c r="E7" s="63">
        <f>E8+E14+E18+E20+E23+E27+E29+E31+E33+E36+E38+E40+E42</f>
        <v>9</v>
      </c>
      <c r="F7" s="67"/>
      <c r="G7" s="67"/>
      <c r="H7" s="63">
        <f>H8+H14+H18+H20+H23+H27+H29+H31+H33+H36+H38+H40+H42</f>
        <v>322.55</v>
      </c>
      <c r="I7" s="63">
        <f t="shared" ref="I7:O7" si="0">I8+I14+I18+I20+I23+I27+I29+I31+I33+I36+I38+I40+I42</f>
        <v>0</v>
      </c>
      <c r="J7" s="63">
        <f t="shared" si="0"/>
        <v>0</v>
      </c>
      <c r="K7" s="63">
        <f t="shared" si="0"/>
        <v>21</v>
      </c>
      <c r="L7" s="63">
        <f t="shared" si="0"/>
        <v>100</v>
      </c>
      <c r="M7" s="63">
        <f t="shared" si="0"/>
        <v>322.55</v>
      </c>
      <c r="N7" s="63">
        <f t="shared" si="0"/>
        <v>2339</v>
      </c>
      <c r="O7" s="63">
        <f t="shared" si="0"/>
        <v>5782</v>
      </c>
      <c r="P7" s="63"/>
      <c r="Q7" s="63"/>
      <c r="R7" s="63"/>
      <c r="S7" s="67"/>
      <c r="T7" s="67"/>
      <c r="U7" s="67"/>
    </row>
    <row r="8" s="80" customFormat="1" ht="21.75" customHeight="1" spans="1:21">
      <c r="A8" s="63" t="s">
        <v>76</v>
      </c>
      <c r="B8" s="74" t="s">
        <v>77</v>
      </c>
      <c r="C8" s="74"/>
      <c r="D8" s="74"/>
      <c r="E8" s="63">
        <v>4</v>
      </c>
      <c r="F8" s="67"/>
      <c r="G8" s="67"/>
      <c r="H8" s="67">
        <f>SUM(H9:H13)</f>
        <v>90.1</v>
      </c>
      <c r="I8" s="67">
        <f t="shared" ref="I8:O8" si="1">SUM(I9:I13)</f>
        <v>0</v>
      </c>
      <c r="J8" s="67">
        <f t="shared" si="1"/>
        <v>0</v>
      </c>
      <c r="K8" s="67">
        <f t="shared" si="1"/>
        <v>21</v>
      </c>
      <c r="L8" s="67">
        <f t="shared" si="1"/>
        <v>25</v>
      </c>
      <c r="M8" s="67">
        <f t="shared" si="1"/>
        <v>90.1</v>
      </c>
      <c r="N8" s="67">
        <f t="shared" si="1"/>
        <v>760</v>
      </c>
      <c r="O8" s="67">
        <f t="shared" si="1"/>
        <v>2265</v>
      </c>
      <c r="P8" s="67"/>
      <c r="Q8" s="67"/>
      <c r="R8" s="67"/>
      <c r="S8" s="67"/>
      <c r="T8" s="67"/>
      <c r="U8" s="67"/>
    </row>
    <row r="9" s="3" customFormat="1" ht="104.1" customHeight="1" spans="1:21">
      <c r="A9" s="28">
        <v>1</v>
      </c>
      <c r="B9" s="29" t="s">
        <v>78</v>
      </c>
      <c r="C9" s="26" t="s">
        <v>79</v>
      </c>
      <c r="D9" s="29" t="s">
        <v>80</v>
      </c>
      <c r="E9" s="29" t="s">
        <v>81</v>
      </c>
      <c r="F9" s="29" t="s">
        <v>82</v>
      </c>
      <c r="G9" s="26"/>
      <c r="H9" s="26">
        <v>52.2</v>
      </c>
      <c r="I9" s="26"/>
      <c r="J9" s="26"/>
      <c r="K9" s="26"/>
      <c r="L9" s="26">
        <v>21</v>
      </c>
      <c r="M9" s="26">
        <f>H9</f>
        <v>52.2</v>
      </c>
      <c r="N9" s="26">
        <v>632</v>
      </c>
      <c r="O9" s="26">
        <v>1831</v>
      </c>
      <c r="P9" s="33" t="s">
        <v>83</v>
      </c>
      <c r="Q9" s="33" t="s">
        <v>84</v>
      </c>
      <c r="R9" s="38" t="s">
        <v>85</v>
      </c>
      <c r="S9" s="28" t="s">
        <v>86</v>
      </c>
      <c r="T9" s="28" t="s">
        <v>87</v>
      </c>
      <c r="U9" s="28"/>
    </row>
    <row r="10" s="3" customFormat="1" ht="131" customHeight="1" spans="1:21">
      <c r="A10" s="28">
        <v>2</v>
      </c>
      <c r="B10" s="29" t="s">
        <v>88</v>
      </c>
      <c r="C10" s="26" t="s">
        <v>79</v>
      </c>
      <c r="D10" s="29" t="s">
        <v>89</v>
      </c>
      <c r="E10" s="29" t="s">
        <v>90</v>
      </c>
      <c r="F10" s="29" t="s">
        <v>91</v>
      </c>
      <c r="G10" s="26"/>
      <c r="H10" s="26">
        <v>19.7</v>
      </c>
      <c r="I10" s="26"/>
      <c r="J10" s="26"/>
      <c r="K10" s="26"/>
      <c r="L10" s="26">
        <v>1</v>
      </c>
      <c r="M10" s="26">
        <v>19.7</v>
      </c>
      <c r="N10" s="26">
        <v>73</v>
      </c>
      <c r="O10" s="26">
        <v>336</v>
      </c>
      <c r="P10" s="33" t="s">
        <v>83</v>
      </c>
      <c r="Q10" s="33" t="s">
        <v>84</v>
      </c>
      <c r="R10" s="38" t="s">
        <v>92</v>
      </c>
      <c r="S10" s="28" t="s">
        <v>93</v>
      </c>
      <c r="T10" s="28" t="s">
        <v>87</v>
      </c>
      <c r="U10" s="28"/>
    </row>
    <row r="11" s="3" customFormat="1" ht="62.1" customHeight="1" spans="1:21">
      <c r="A11" s="28">
        <v>3</v>
      </c>
      <c r="B11" s="29" t="s">
        <v>94</v>
      </c>
      <c r="C11" s="26" t="s">
        <v>79</v>
      </c>
      <c r="D11" s="29" t="s">
        <v>89</v>
      </c>
      <c r="E11" s="29" t="s">
        <v>95</v>
      </c>
      <c r="F11" s="29" t="s">
        <v>96</v>
      </c>
      <c r="G11" s="26"/>
      <c r="H11" s="26">
        <v>15.2</v>
      </c>
      <c r="I11" s="26"/>
      <c r="J11" s="26"/>
      <c r="K11" s="26">
        <v>21</v>
      </c>
      <c r="L11" s="26">
        <v>2</v>
      </c>
      <c r="M11" s="26">
        <v>15.2</v>
      </c>
      <c r="N11" s="26">
        <v>45</v>
      </c>
      <c r="O11" s="26">
        <v>52</v>
      </c>
      <c r="P11" s="33" t="s">
        <v>83</v>
      </c>
      <c r="Q11" s="33" t="s">
        <v>84</v>
      </c>
      <c r="R11" s="38" t="s">
        <v>97</v>
      </c>
      <c r="S11" s="28" t="s">
        <v>98</v>
      </c>
      <c r="T11" s="28" t="s">
        <v>87</v>
      </c>
      <c r="U11" s="28"/>
    </row>
    <row r="12" s="3" customFormat="1" ht="72" customHeight="1" spans="1:21">
      <c r="A12" s="28">
        <v>4</v>
      </c>
      <c r="B12" s="29" t="s">
        <v>99</v>
      </c>
      <c r="C12" s="26" t="s">
        <v>79</v>
      </c>
      <c r="D12" s="29" t="s">
        <v>80</v>
      </c>
      <c r="E12" s="29" t="s">
        <v>100</v>
      </c>
      <c r="F12" s="29" t="s">
        <v>101</v>
      </c>
      <c r="G12" s="26"/>
      <c r="H12" s="26">
        <v>3</v>
      </c>
      <c r="I12" s="26"/>
      <c r="J12" s="26"/>
      <c r="K12" s="26"/>
      <c r="L12" s="26">
        <v>1</v>
      </c>
      <c r="M12" s="26">
        <f>H12</f>
        <v>3</v>
      </c>
      <c r="N12" s="26">
        <v>10</v>
      </c>
      <c r="O12" s="26">
        <v>46</v>
      </c>
      <c r="P12" s="33" t="s">
        <v>83</v>
      </c>
      <c r="Q12" s="33" t="s">
        <v>84</v>
      </c>
      <c r="R12" s="38" t="s">
        <v>102</v>
      </c>
      <c r="S12" s="28" t="s">
        <v>103</v>
      </c>
      <c r="T12" s="28" t="s">
        <v>87</v>
      </c>
      <c r="U12" s="28"/>
    </row>
    <row r="13" s="80" customFormat="1" ht="13" customHeight="1" spans="1:21">
      <c r="A13" s="63"/>
      <c r="B13" s="74" t="s">
        <v>104</v>
      </c>
      <c r="C13" s="74"/>
      <c r="D13" s="74"/>
      <c r="E13" s="74"/>
      <c r="F13" s="67"/>
      <c r="G13" s="67"/>
      <c r="H13" s="67"/>
      <c r="I13" s="67"/>
      <c r="J13" s="67"/>
      <c r="K13" s="67"/>
      <c r="L13" s="67"/>
      <c r="M13" s="67"/>
      <c r="N13" s="67"/>
      <c r="O13" s="67"/>
      <c r="P13" s="67"/>
      <c r="Q13" s="67"/>
      <c r="R13" s="67"/>
      <c r="S13" s="67"/>
      <c r="T13" s="67"/>
      <c r="U13" s="67"/>
    </row>
    <row r="14" s="80" customFormat="1" ht="21.75" customHeight="1" spans="1:21">
      <c r="A14" s="63" t="s">
        <v>105</v>
      </c>
      <c r="B14" s="74" t="s">
        <v>106</v>
      </c>
      <c r="C14" s="74"/>
      <c r="D14" s="74"/>
      <c r="E14" s="63">
        <v>2</v>
      </c>
      <c r="F14" s="67"/>
      <c r="G14" s="67"/>
      <c r="H14" s="67">
        <f>SUM(H15:H17)</f>
        <v>128</v>
      </c>
      <c r="I14" s="67">
        <f t="shared" ref="I14:O14" si="2">SUM(I15:I17)</f>
        <v>0</v>
      </c>
      <c r="J14" s="67">
        <f t="shared" si="2"/>
        <v>0</v>
      </c>
      <c r="K14" s="67">
        <f t="shared" si="2"/>
        <v>0</v>
      </c>
      <c r="L14" s="67">
        <f t="shared" si="2"/>
        <v>4</v>
      </c>
      <c r="M14" s="67">
        <f t="shared" si="2"/>
        <v>128</v>
      </c>
      <c r="N14" s="67">
        <f t="shared" si="2"/>
        <v>382</v>
      </c>
      <c r="O14" s="67">
        <f t="shared" si="2"/>
        <v>1402</v>
      </c>
      <c r="P14" s="67"/>
      <c r="Q14" s="67"/>
      <c r="R14" s="67"/>
      <c r="S14" s="67"/>
      <c r="T14" s="67"/>
      <c r="U14" s="67"/>
    </row>
    <row r="15" s="3" customFormat="1" ht="128" customHeight="1" spans="1:21">
      <c r="A15" s="28">
        <v>1</v>
      </c>
      <c r="B15" s="29" t="s">
        <v>107</v>
      </c>
      <c r="C15" s="26" t="s">
        <v>79</v>
      </c>
      <c r="D15" s="29" t="s">
        <v>89</v>
      </c>
      <c r="E15" s="29" t="s">
        <v>108</v>
      </c>
      <c r="F15" s="29" t="s">
        <v>109</v>
      </c>
      <c r="G15" s="26"/>
      <c r="H15" s="26">
        <v>70.8</v>
      </c>
      <c r="I15" s="26"/>
      <c r="J15" s="26"/>
      <c r="K15" s="26"/>
      <c r="L15" s="26">
        <v>3</v>
      </c>
      <c r="M15" s="26">
        <f>H15</f>
        <v>70.8</v>
      </c>
      <c r="N15" s="26">
        <v>280</v>
      </c>
      <c r="O15" s="26">
        <v>980</v>
      </c>
      <c r="P15" s="33" t="s">
        <v>110</v>
      </c>
      <c r="Q15" s="33" t="s">
        <v>111</v>
      </c>
      <c r="R15" s="38" t="s">
        <v>112</v>
      </c>
      <c r="S15" s="28" t="s">
        <v>87</v>
      </c>
      <c r="T15" s="28" t="s">
        <v>87</v>
      </c>
      <c r="U15" s="28"/>
    </row>
    <row r="16" s="3" customFormat="1" ht="48" customHeight="1" spans="1:21">
      <c r="A16" s="28">
        <v>2</v>
      </c>
      <c r="B16" s="29" t="s">
        <v>113</v>
      </c>
      <c r="C16" s="26" t="s">
        <v>79</v>
      </c>
      <c r="D16" s="29" t="s">
        <v>89</v>
      </c>
      <c r="E16" s="29" t="s">
        <v>108</v>
      </c>
      <c r="F16" s="29" t="s">
        <v>114</v>
      </c>
      <c r="G16" s="26"/>
      <c r="H16" s="26">
        <v>57.2</v>
      </c>
      <c r="I16" s="26"/>
      <c r="J16" s="26"/>
      <c r="K16" s="26"/>
      <c r="L16" s="26">
        <v>1</v>
      </c>
      <c r="M16" s="26">
        <f>H16</f>
        <v>57.2</v>
      </c>
      <c r="N16" s="26">
        <v>102</v>
      </c>
      <c r="O16" s="26">
        <v>422</v>
      </c>
      <c r="P16" s="108" t="s">
        <v>115</v>
      </c>
      <c r="Q16" s="108" t="s">
        <v>84</v>
      </c>
      <c r="R16" s="39" t="s">
        <v>116</v>
      </c>
      <c r="S16" s="28" t="s">
        <v>117</v>
      </c>
      <c r="T16" s="28" t="s">
        <v>87</v>
      </c>
      <c r="U16" s="28"/>
    </row>
    <row r="17" s="80" customFormat="1" ht="13" customHeight="1" spans="1:21">
      <c r="A17" s="63"/>
      <c r="B17" s="99" t="s">
        <v>118</v>
      </c>
      <c r="C17" s="74"/>
      <c r="D17" s="74"/>
      <c r="E17" s="74"/>
      <c r="F17" s="67"/>
      <c r="G17" s="67"/>
      <c r="H17" s="67"/>
      <c r="I17" s="67"/>
      <c r="J17" s="67"/>
      <c r="K17" s="67"/>
      <c r="L17" s="67"/>
      <c r="M17" s="67"/>
      <c r="N17" s="67"/>
      <c r="O17" s="67"/>
      <c r="P17" s="67"/>
      <c r="Q17" s="67"/>
      <c r="R17" s="67"/>
      <c r="S17" s="67"/>
      <c r="T17" s="67"/>
      <c r="U17" s="67"/>
    </row>
    <row r="18" s="80" customFormat="1" ht="21.75" customHeight="1" spans="1:21">
      <c r="A18" s="63" t="s">
        <v>119</v>
      </c>
      <c r="B18" s="74" t="s">
        <v>120</v>
      </c>
      <c r="C18" s="74"/>
      <c r="D18" s="74"/>
      <c r="E18" s="74"/>
      <c r="F18" s="67"/>
      <c r="G18" s="67"/>
      <c r="H18" s="67">
        <f t="shared" ref="H18:O18" si="3">SUM(H19:H19)</f>
        <v>0</v>
      </c>
      <c r="I18" s="67">
        <f t="shared" si="3"/>
        <v>0</v>
      </c>
      <c r="J18" s="67">
        <f t="shared" si="3"/>
        <v>0</v>
      </c>
      <c r="K18" s="67">
        <f t="shared" si="3"/>
        <v>0</v>
      </c>
      <c r="L18" s="67">
        <f t="shared" si="3"/>
        <v>0</v>
      </c>
      <c r="M18" s="67">
        <f t="shared" si="3"/>
        <v>0</v>
      </c>
      <c r="N18" s="67">
        <f t="shared" si="3"/>
        <v>0</v>
      </c>
      <c r="O18" s="67">
        <f t="shared" si="3"/>
        <v>0</v>
      </c>
      <c r="P18" s="67"/>
      <c r="Q18" s="67"/>
      <c r="R18" s="67"/>
      <c r="S18" s="67"/>
      <c r="T18" s="67"/>
      <c r="U18" s="67"/>
    </row>
    <row r="19" s="80" customFormat="1" ht="13" customHeight="1" spans="1:21">
      <c r="A19" s="63"/>
      <c r="B19" s="99" t="s">
        <v>118</v>
      </c>
      <c r="C19" s="74"/>
      <c r="D19" s="74"/>
      <c r="E19" s="74"/>
      <c r="F19" s="67"/>
      <c r="G19" s="67"/>
      <c r="H19" s="67"/>
      <c r="I19" s="67"/>
      <c r="J19" s="67"/>
      <c r="K19" s="67"/>
      <c r="L19" s="67"/>
      <c r="M19" s="67"/>
      <c r="N19" s="67"/>
      <c r="O19" s="67"/>
      <c r="P19" s="67"/>
      <c r="Q19" s="67"/>
      <c r="R19" s="67"/>
      <c r="S19" s="67"/>
      <c r="T19" s="67"/>
      <c r="U19" s="67"/>
    </row>
    <row r="20" s="80" customFormat="1" ht="21.75" customHeight="1" spans="1:21">
      <c r="A20" s="63" t="s">
        <v>121</v>
      </c>
      <c r="B20" s="74" t="s">
        <v>122</v>
      </c>
      <c r="C20" s="74"/>
      <c r="D20" s="74"/>
      <c r="E20" s="63">
        <v>1</v>
      </c>
      <c r="F20" s="67"/>
      <c r="G20" s="67"/>
      <c r="H20" s="67">
        <f t="shared" ref="H20:O20" si="4">SUM(H21:H22)</f>
        <v>10</v>
      </c>
      <c r="I20" s="67">
        <f t="shared" si="4"/>
        <v>0</v>
      </c>
      <c r="J20" s="67">
        <f t="shared" si="4"/>
        <v>0</v>
      </c>
      <c r="K20" s="67">
        <f t="shared" si="4"/>
        <v>0</v>
      </c>
      <c r="L20" s="67">
        <f t="shared" si="4"/>
        <v>1</v>
      </c>
      <c r="M20" s="67">
        <f t="shared" si="4"/>
        <v>10</v>
      </c>
      <c r="N20" s="67">
        <f t="shared" si="4"/>
        <v>24</v>
      </c>
      <c r="O20" s="67">
        <f t="shared" si="4"/>
        <v>73</v>
      </c>
      <c r="P20" s="67"/>
      <c r="Q20" s="67"/>
      <c r="R20" s="67"/>
      <c r="S20" s="67"/>
      <c r="T20" s="67"/>
      <c r="U20" s="67"/>
    </row>
    <row r="21" s="3" customFormat="1" ht="121" customHeight="1" spans="1:21">
      <c r="A21" s="28">
        <v>1</v>
      </c>
      <c r="B21" s="29" t="s">
        <v>123</v>
      </c>
      <c r="C21" s="26" t="s">
        <v>79</v>
      </c>
      <c r="D21" s="29" t="s">
        <v>80</v>
      </c>
      <c r="E21" s="29" t="s">
        <v>124</v>
      </c>
      <c r="F21" s="29" t="s">
        <v>125</v>
      </c>
      <c r="G21" s="26"/>
      <c r="H21" s="26">
        <v>10</v>
      </c>
      <c r="I21" s="26"/>
      <c r="J21" s="26"/>
      <c r="K21" s="26"/>
      <c r="L21" s="26">
        <v>1</v>
      </c>
      <c r="M21" s="26">
        <v>10</v>
      </c>
      <c r="N21" s="26">
        <v>24</v>
      </c>
      <c r="O21" s="26">
        <v>73</v>
      </c>
      <c r="P21" s="26" t="s">
        <v>83</v>
      </c>
      <c r="Q21" s="26" t="s">
        <v>84</v>
      </c>
      <c r="R21" s="38" t="s">
        <v>126</v>
      </c>
      <c r="S21" s="28" t="s">
        <v>87</v>
      </c>
      <c r="T21" s="28" t="s">
        <v>87</v>
      </c>
      <c r="U21" s="28"/>
    </row>
    <row r="22" s="80" customFormat="1" ht="13" customHeight="1" spans="1:21">
      <c r="A22" s="63"/>
      <c r="B22" s="99" t="s">
        <v>118</v>
      </c>
      <c r="C22" s="99"/>
      <c r="D22" s="74"/>
      <c r="E22" s="74"/>
      <c r="F22" s="67"/>
      <c r="G22" s="67"/>
      <c r="H22" s="67"/>
      <c r="I22" s="67"/>
      <c r="J22" s="67"/>
      <c r="K22" s="67"/>
      <c r="L22" s="67"/>
      <c r="M22" s="67"/>
      <c r="N22" s="67"/>
      <c r="O22" s="67"/>
      <c r="P22" s="67"/>
      <c r="Q22" s="67"/>
      <c r="R22" s="67"/>
      <c r="S22" s="67"/>
      <c r="T22" s="67"/>
      <c r="U22" s="67"/>
    </row>
    <row r="23" s="80" customFormat="1" ht="12.75" spans="1:21">
      <c r="A23" s="63" t="s">
        <v>127</v>
      </c>
      <c r="B23" s="74" t="s">
        <v>128</v>
      </c>
      <c r="C23" s="74"/>
      <c r="D23" s="74"/>
      <c r="E23" s="74"/>
      <c r="F23" s="67"/>
      <c r="G23" s="67"/>
      <c r="H23" s="67">
        <f t="shared" ref="H23:O23" si="5">SUM(H24:H26)</f>
        <v>0</v>
      </c>
      <c r="I23" s="67">
        <f t="shared" si="5"/>
        <v>0</v>
      </c>
      <c r="J23" s="67">
        <f t="shared" si="5"/>
        <v>0</v>
      </c>
      <c r="K23" s="67">
        <f t="shared" si="5"/>
        <v>0</v>
      </c>
      <c r="L23" s="67">
        <f t="shared" si="5"/>
        <v>0</v>
      </c>
      <c r="M23" s="67">
        <f t="shared" si="5"/>
        <v>0</v>
      </c>
      <c r="N23" s="67">
        <f t="shared" si="5"/>
        <v>0</v>
      </c>
      <c r="O23" s="67">
        <f t="shared" si="5"/>
        <v>0</v>
      </c>
      <c r="P23" s="67"/>
      <c r="Q23" s="67"/>
      <c r="R23" s="67"/>
      <c r="S23" s="67"/>
      <c r="T23" s="67"/>
      <c r="U23" s="67"/>
    </row>
    <row r="24" s="80" customFormat="1" ht="12.75" spans="1:21">
      <c r="A24" s="63"/>
      <c r="B24" s="74"/>
      <c r="C24" s="74"/>
      <c r="D24" s="74" t="s">
        <v>89</v>
      </c>
      <c r="E24" s="74"/>
      <c r="F24" s="67"/>
      <c r="G24" s="67"/>
      <c r="H24" s="67"/>
      <c r="I24" s="67"/>
      <c r="J24" s="67"/>
      <c r="K24" s="67"/>
      <c r="L24" s="67"/>
      <c r="M24" s="67"/>
      <c r="N24" s="67"/>
      <c r="O24" s="67"/>
      <c r="P24" s="67"/>
      <c r="Q24" s="67"/>
      <c r="R24" s="67"/>
      <c r="S24" s="67"/>
      <c r="T24" s="67"/>
      <c r="U24" s="67"/>
    </row>
    <row r="25" s="80" customFormat="1" ht="12.75" spans="1:21">
      <c r="A25" s="63"/>
      <c r="B25" s="74"/>
      <c r="C25" s="74"/>
      <c r="D25" s="74" t="s">
        <v>80</v>
      </c>
      <c r="E25" s="74"/>
      <c r="F25" s="67"/>
      <c r="G25" s="67"/>
      <c r="H25" s="67"/>
      <c r="I25" s="67"/>
      <c r="J25" s="67"/>
      <c r="K25" s="67"/>
      <c r="L25" s="67"/>
      <c r="M25" s="67"/>
      <c r="N25" s="67"/>
      <c r="O25" s="67"/>
      <c r="P25" s="67"/>
      <c r="Q25" s="67"/>
      <c r="R25" s="67"/>
      <c r="S25" s="67"/>
      <c r="T25" s="67"/>
      <c r="U25" s="67"/>
    </row>
    <row r="26" s="80" customFormat="1" ht="13" customHeight="1" spans="1:21">
      <c r="A26" s="63"/>
      <c r="B26" s="99" t="s">
        <v>118</v>
      </c>
      <c r="C26" s="74"/>
      <c r="D26" s="74"/>
      <c r="E26" s="74"/>
      <c r="F26" s="67"/>
      <c r="G26" s="67"/>
      <c r="H26" s="67"/>
      <c r="I26" s="67"/>
      <c r="J26" s="67"/>
      <c r="K26" s="67"/>
      <c r="L26" s="67"/>
      <c r="M26" s="67"/>
      <c r="N26" s="67"/>
      <c r="O26" s="67"/>
      <c r="P26" s="67"/>
      <c r="Q26" s="67"/>
      <c r="R26" s="67"/>
      <c r="S26" s="67"/>
      <c r="T26" s="67"/>
      <c r="U26" s="67"/>
    </row>
    <row r="27" s="80" customFormat="1" ht="21.75" customHeight="1" spans="1:21">
      <c r="A27" s="63" t="s">
        <v>129</v>
      </c>
      <c r="B27" s="74" t="s">
        <v>130</v>
      </c>
      <c r="C27" s="74"/>
      <c r="D27" s="74"/>
      <c r="E27" s="74"/>
      <c r="F27" s="67"/>
      <c r="G27" s="67"/>
      <c r="H27" s="67">
        <f>SUM(H28)</f>
        <v>0</v>
      </c>
      <c r="I27" s="67">
        <f t="shared" ref="I27:O27" si="6">SUM(I28)</f>
        <v>0</v>
      </c>
      <c r="J27" s="67">
        <f t="shared" si="6"/>
        <v>0</v>
      </c>
      <c r="K27" s="67">
        <f t="shared" si="6"/>
        <v>0</v>
      </c>
      <c r="L27" s="67">
        <f t="shared" si="6"/>
        <v>0</v>
      </c>
      <c r="M27" s="67">
        <f t="shared" si="6"/>
        <v>0</v>
      </c>
      <c r="N27" s="67">
        <f t="shared" si="6"/>
        <v>0</v>
      </c>
      <c r="O27" s="67">
        <f t="shared" si="6"/>
        <v>0</v>
      </c>
      <c r="P27" s="67"/>
      <c r="Q27" s="67"/>
      <c r="R27" s="67"/>
      <c r="S27" s="67"/>
      <c r="T27" s="67"/>
      <c r="U27" s="67"/>
    </row>
    <row r="28" s="80" customFormat="1" ht="13" customHeight="1" spans="1:21">
      <c r="A28" s="63"/>
      <c r="B28" s="99" t="s">
        <v>118</v>
      </c>
      <c r="C28" s="74"/>
      <c r="D28" s="99"/>
      <c r="E28" s="74"/>
      <c r="F28" s="67"/>
      <c r="G28" s="67"/>
      <c r="H28" s="67"/>
      <c r="I28" s="67"/>
      <c r="J28" s="67"/>
      <c r="K28" s="67"/>
      <c r="L28" s="67"/>
      <c r="M28" s="67"/>
      <c r="N28" s="67"/>
      <c r="O28" s="67"/>
      <c r="P28" s="67"/>
      <c r="Q28" s="67"/>
      <c r="R28" s="67"/>
      <c r="S28" s="67"/>
      <c r="T28" s="67"/>
      <c r="U28" s="67"/>
    </row>
    <row r="29" s="80" customFormat="1" ht="21.75" customHeight="1" spans="1:21">
      <c r="A29" s="63" t="s">
        <v>131</v>
      </c>
      <c r="B29" s="74" t="s">
        <v>132</v>
      </c>
      <c r="C29" s="74"/>
      <c r="D29" s="74"/>
      <c r="E29" s="74"/>
      <c r="F29" s="67"/>
      <c r="G29" s="67"/>
      <c r="H29" s="67">
        <f t="shared" ref="H29:O29" si="7">SUM(H30)</f>
        <v>0</v>
      </c>
      <c r="I29" s="67">
        <f t="shared" si="7"/>
        <v>0</v>
      </c>
      <c r="J29" s="67">
        <f t="shared" si="7"/>
        <v>0</v>
      </c>
      <c r="K29" s="67">
        <f t="shared" si="7"/>
        <v>0</v>
      </c>
      <c r="L29" s="67">
        <f t="shared" si="7"/>
        <v>0</v>
      </c>
      <c r="M29" s="67">
        <f t="shared" si="7"/>
        <v>0</v>
      </c>
      <c r="N29" s="67">
        <f t="shared" si="7"/>
        <v>0</v>
      </c>
      <c r="O29" s="67">
        <f t="shared" si="7"/>
        <v>0</v>
      </c>
      <c r="P29" s="67"/>
      <c r="Q29" s="67"/>
      <c r="R29" s="67"/>
      <c r="S29" s="67"/>
      <c r="T29" s="67"/>
      <c r="U29" s="67"/>
    </row>
    <row r="30" s="80" customFormat="1" ht="13" customHeight="1" spans="1:21">
      <c r="A30" s="63"/>
      <c r="B30" s="99" t="s">
        <v>118</v>
      </c>
      <c r="C30" s="74"/>
      <c r="D30" s="99"/>
      <c r="E30" s="74"/>
      <c r="F30" s="67"/>
      <c r="G30" s="67"/>
      <c r="H30" s="67"/>
      <c r="I30" s="67"/>
      <c r="J30" s="67"/>
      <c r="K30" s="67"/>
      <c r="L30" s="67"/>
      <c r="M30" s="67"/>
      <c r="N30" s="67"/>
      <c r="O30" s="67"/>
      <c r="P30" s="67"/>
      <c r="Q30" s="67"/>
      <c r="R30" s="67"/>
      <c r="S30" s="67"/>
      <c r="T30" s="67"/>
      <c r="U30" s="67"/>
    </row>
    <row r="31" s="80" customFormat="1" ht="27" customHeight="1" spans="1:21">
      <c r="A31" s="63" t="s">
        <v>133</v>
      </c>
      <c r="B31" s="74" t="s">
        <v>134</v>
      </c>
      <c r="C31" s="74"/>
      <c r="D31" s="74"/>
      <c r="E31" s="99"/>
      <c r="F31" s="67"/>
      <c r="G31" s="67"/>
      <c r="H31" s="67">
        <f t="shared" ref="H31:O31" si="8">SUM(H32)</f>
        <v>0</v>
      </c>
      <c r="I31" s="67">
        <f t="shared" si="8"/>
        <v>0</v>
      </c>
      <c r="J31" s="67">
        <f t="shared" si="8"/>
        <v>0</v>
      </c>
      <c r="K31" s="67">
        <f t="shared" si="8"/>
        <v>0</v>
      </c>
      <c r="L31" s="67">
        <f t="shared" si="8"/>
        <v>0</v>
      </c>
      <c r="M31" s="67">
        <f t="shared" si="8"/>
        <v>0</v>
      </c>
      <c r="N31" s="67">
        <f t="shared" si="8"/>
        <v>0</v>
      </c>
      <c r="O31" s="67">
        <f t="shared" si="8"/>
        <v>0</v>
      </c>
      <c r="P31" s="67"/>
      <c r="Q31" s="67"/>
      <c r="R31" s="67"/>
      <c r="S31" s="67"/>
      <c r="T31" s="67"/>
      <c r="U31" s="67"/>
    </row>
    <row r="32" s="80" customFormat="1" ht="13" customHeight="1" spans="1:21">
      <c r="A32" s="74"/>
      <c r="B32" s="99" t="s">
        <v>118</v>
      </c>
      <c r="C32" s="74"/>
      <c r="D32" s="99"/>
      <c r="E32" s="99"/>
      <c r="F32" s="67"/>
      <c r="G32" s="67"/>
      <c r="H32" s="67"/>
      <c r="I32" s="67"/>
      <c r="J32" s="67"/>
      <c r="K32" s="67"/>
      <c r="L32" s="67"/>
      <c r="M32" s="67"/>
      <c r="N32" s="67"/>
      <c r="O32" s="67"/>
      <c r="P32" s="67"/>
      <c r="Q32" s="67"/>
      <c r="R32" s="67"/>
      <c r="S32" s="67"/>
      <c r="T32" s="67"/>
      <c r="U32" s="67"/>
    </row>
    <row r="33" s="80" customFormat="1" ht="18" customHeight="1" spans="1:21">
      <c r="A33" s="63" t="s">
        <v>135</v>
      </c>
      <c r="B33" s="74" t="s">
        <v>136</v>
      </c>
      <c r="C33" s="74"/>
      <c r="D33" s="74"/>
      <c r="E33" s="63">
        <v>1</v>
      </c>
      <c r="F33" s="67"/>
      <c r="G33" s="67"/>
      <c r="H33" s="67">
        <f>SUM(H34:H35)</f>
        <v>40</v>
      </c>
      <c r="I33" s="67">
        <f t="shared" ref="I33:O33" si="9">SUM(I34:I35)</f>
        <v>0</v>
      </c>
      <c r="J33" s="67">
        <f t="shared" si="9"/>
        <v>0</v>
      </c>
      <c r="K33" s="67">
        <f t="shared" si="9"/>
        <v>0</v>
      </c>
      <c r="L33" s="67">
        <f t="shared" si="9"/>
        <v>1</v>
      </c>
      <c r="M33" s="67">
        <f t="shared" si="9"/>
        <v>40</v>
      </c>
      <c r="N33" s="67">
        <f t="shared" si="9"/>
        <v>291</v>
      </c>
      <c r="O33" s="67">
        <f t="shared" si="9"/>
        <v>1097</v>
      </c>
      <c r="P33" s="67"/>
      <c r="Q33" s="67"/>
      <c r="R33" s="67"/>
      <c r="S33" s="67"/>
      <c r="T33" s="67"/>
      <c r="U33" s="67"/>
    </row>
    <row r="34" s="3" customFormat="1" ht="62" customHeight="1" spans="1:21">
      <c r="A34" s="16">
        <v>1</v>
      </c>
      <c r="B34" s="29" t="s">
        <v>137</v>
      </c>
      <c r="C34" s="26" t="s">
        <v>138</v>
      </c>
      <c r="D34" s="26"/>
      <c r="E34" s="29" t="s">
        <v>139</v>
      </c>
      <c r="F34" s="29" t="s">
        <v>140</v>
      </c>
      <c r="G34" s="26"/>
      <c r="H34" s="26">
        <v>40</v>
      </c>
      <c r="I34" s="26"/>
      <c r="J34" s="26"/>
      <c r="K34" s="26"/>
      <c r="L34" s="26">
        <v>1</v>
      </c>
      <c r="M34" s="26">
        <f>H34</f>
        <v>40</v>
      </c>
      <c r="N34" s="26">
        <v>291</v>
      </c>
      <c r="O34" s="26">
        <v>1097</v>
      </c>
      <c r="P34" s="26" t="s">
        <v>115</v>
      </c>
      <c r="Q34" s="26" t="s">
        <v>84</v>
      </c>
      <c r="R34" s="38" t="s">
        <v>141</v>
      </c>
      <c r="S34" s="28" t="s">
        <v>142</v>
      </c>
      <c r="T34" s="28" t="s">
        <v>142</v>
      </c>
      <c r="U34" s="28"/>
    </row>
    <row r="35" s="80" customFormat="1" ht="13" customHeight="1" spans="1:21">
      <c r="A35" s="74"/>
      <c r="B35" s="99" t="s">
        <v>118</v>
      </c>
      <c r="C35" s="74"/>
      <c r="D35" s="99"/>
      <c r="E35" s="74"/>
      <c r="F35" s="67"/>
      <c r="G35" s="67"/>
      <c r="H35" s="67"/>
      <c r="I35" s="67"/>
      <c r="J35" s="67"/>
      <c r="K35" s="67"/>
      <c r="L35" s="67"/>
      <c r="M35" s="67"/>
      <c r="N35" s="67"/>
      <c r="O35" s="67"/>
      <c r="P35" s="67"/>
      <c r="Q35" s="67"/>
      <c r="R35" s="67"/>
      <c r="S35" s="67"/>
      <c r="T35" s="67"/>
      <c r="U35" s="67"/>
    </row>
    <row r="36" s="80" customFormat="1" ht="18" customHeight="1" spans="1:21">
      <c r="A36" s="74" t="s">
        <v>143</v>
      </c>
      <c r="B36" s="74" t="s">
        <v>144</v>
      </c>
      <c r="C36" s="74"/>
      <c r="D36" s="74"/>
      <c r="E36" s="74"/>
      <c r="F36" s="67"/>
      <c r="G36" s="67"/>
      <c r="H36" s="67">
        <f t="shared" ref="H36:O36" si="10">SUM(H37)</f>
        <v>0</v>
      </c>
      <c r="I36" s="67">
        <f t="shared" si="10"/>
        <v>0</v>
      </c>
      <c r="J36" s="67">
        <f t="shared" si="10"/>
        <v>0</v>
      </c>
      <c r="K36" s="67">
        <f t="shared" si="10"/>
        <v>0</v>
      </c>
      <c r="L36" s="67">
        <f t="shared" si="10"/>
        <v>0</v>
      </c>
      <c r="M36" s="67">
        <f t="shared" si="10"/>
        <v>0</v>
      </c>
      <c r="N36" s="67">
        <f t="shared" si="10"/>
        <v>0</v>
      </c>
      <c r="O36" s="67">
        <f t="shared" si="10"/>
        <v>0</v>
      </c>
      <c r="P36" s="67"/>
      <c r="Q36" s="67"/>
      <c r="R36" s="67"/>
      <c r="S36" s="67"/>
      <c r="T36" s="67"/>
      <c r="U36" s="67"/>
    </row>
    <row r="37" s="80" customFormat="1" ht="13" customHeight="1" spans="1:21">
      <c r="A37" s="74"/>
      <c r="B37" s="99" t="s">
        <v>118</v>
      </c>
      <c r="C37" s="74"/>
      <c r="D37" s="99"/>
      <c r="E37" s="74"/>
      <c r="F37" s="67"/>
      <c r="G37" s="67"/>
      <c r="H37" s="67"/>
      <c r="I37" s="67"/>
      <c r="J37" s="67"/>
      <c r="K37" s="67"/>
      <c r="L37" s="67"/>
      <c r="M37" s="67"/>
      <c r="N37" s="67"/>
      <c r="O37" s="67"/>
      <c r="P37" s="67"/>
      <c r="Q37" s="67"/>
      <c r="R37" s="67"/>
      <c r="S37" s="67"/>
      <c r="T37" s="67"/>
      <c r="U37" s="67"/>
    </row>
    <row r="38" s="80" customFormat="1" ht="12.75" spans="1:21">
      <c r="A38" s="74" t="s">
        <v>145</v>
      </c>
      <c r="B38" s="74" t="s">
        <v>146</v>
      </c>
      <c r="C38" s="74"/>
      <c r="D38" s="74"/>
      <c r="E38" s="74"/>
      <c r="F38" s="67"/>
      <c r="G38" s="67"/>
      <c r="H38" s="67">
        <f t="shared" ref="H38:O38" si="11">SUM(H39)</f>
        <v>0</v>
      </c>
      <c r="I38" s="67">
        <f t="shared" si="11"/>
        <v>0</v>
      </c>
      <c r="J38" s="67">
        <f t="shared" si="11"/>
        <v>0</v>
      </c>
      <c r="K38" s="67">
        <f t="shared" si="11"/>
        <v>0</v>
      </c>
      <c r="L38" s="67">
        <f t="shared" si="11"/>
        <v>0</v>
      </c>
      <c r="M38" s="67">
        <f t="shared" si="11"/>
        <v>0</v>
      </c>
      <c r="N38" s="67">
        <f t="shared" si="11"/>
        <v>0</v>
      </c>
      <c r="O38" s="67">
        <f t="shared" si="11"/>
        <v>0</v>
      </c>
      <c r="P38" s="67"/>
      <c r="Q38" s="67"/>
      <c r="R38" s="67"/>
      <c r="S38" s="67"/>
      <c r="T38" s="67"/>
      <c r="U38" s="67"/>
    </row>
    <row r="39" s="80" customFormat="1" ht="13" customHeight="1" spans="1:21">
      <c r="A39" s="74"/>
      <c r="B39" s="99" t="s">
        <v>118</v>
      </c>
      <c r="C39" s="74"/>
      <c r="D39" s="99"/>
      <c r="E39" s="74"/>
      <c r="F39" s="67"/>
      <c r="G39" s="67"/>
      <c r="H39" s="67"/>
      <c r="I39" s="67"/>
      <c r="J39" s="67"/>
      <c r="K39" s="67"/>
      <c r="L39" s="67"/>
      <c r="M39" s="67"/>
      <c r="N39" s="67"/>
      <c r="O39" s="67"/>
      <c r="P39" s="67"/>
      <c r="Q39" s="67"/>
      <c r="R39" s="67"/>
      <c r="S39" s="67"/>
      <c r="T39" s="67"/>
      <c r="U39" s="67"/>
    </row>
    <row r="40" s="80" customFormat="1" ht="28" customHeight="1" spans="1:21">
      <c r="A40" s="74" t="s">
        <v>147</v>
      </c>
      <c r="B40" s="74" t="s">
        <v>148</v>
      </c>
      <c r="C40" s="74"/>
      <c r="D40" s="74"/>
      <c r="E40" s="74"/>
      <c r="F40" s="67"/>
      <c r="G40" s="67"/>
      <c r="H40" s="67">
        <f>SUM(H41)</f>
        <v>0</v>
      </c>
      <c r="I40" s="67">
        <f t="shared" ref="I40:O40" si="12">SUM(I41)</f>
        <v>0</v>
      </c>
      <c r="J40" s="67">
        <f t="shared" si="12"/>
        <v>0</v>
      </c>
      <c r="K40" s="67">
        <f t="shared" si="12"/>
        <v>0</v>
      </c>
      <c r="L40" s="67">
        <f t="shared" si="12"/>
        <v>0</v>
      </c>
      <c r="M40" s="67">
        <f t="shared" si="12"/>
        <v>0</v>
      </c>
      <c r="N40" s="67">
        <f t="shared" si="12"/>
        <v>0</v>
      </c>
      <c r="O40" s="67">
        <f t="shared" si="12"/>
        <v>0</v>
      </c>
      <c r="P40" s="67"/>
      <c r="Q40" s="67"/>
      <c r="R40" s="67"/>
      <c r="S40" s="67"/>
      <c r="T40" s="67"/>
      <c r="U40" s="67"/>
    </row>
    <row r="41" s="80" customFormat="1" ht="13" customHeight="1" spans="1:21">
      <c r="A41" s="74"/>
      <c r="B41" s="99" t="s">
        <v>118</v>
      </c>
      <c r="C41" s="74"/>
      <c r="D41" s="99"/>
      <c r="E41" s="74"/>
      <c r="F41" s="67"/>
      <c r="G41" s="67"/>
      <c r="H41" s="67"/>
      <c r="I41" s="67"/>
      <c r="J41" s="67"/>
      <c r="K41" s="67"/>
      <c r="L41" s="67"/>
      <c r="M41" s="67"/>
      <c r="N41" s="67"/>
      <c r="O41" s="67"/>
      <c r="P41" s="67"/>
      <c r="Q41" s="67"/>
      <c r="R41" s="67"/>
      <c r="S41" s="67"/>
      <c r="T41" s="67"/>
      <c r="U41" s="67"/>
    </row>
    <row r="42" s="80" customFormat="1" ht="18" customHeight="1" spans="1:21">
      <c r="A42" s="74" t="s">
        <v>149</v>
      </c>
      <c r="B42" s="74" t="s">
        <v>150</v>
      </c>
      <c r="C42" s="74"/>
      <c r="D42" s="74"/>
      <c r="E42" s="67">
        <v>1</v>
      </c>
      <c r="F42" s="67"/>
      <c r="G42" s="67"/>
      <c r="H42" s="67">
        <f>SUM(H43:H46)</f>
        <v>54.45</v>
      </c>
      <c r="I42" s="67">
        <f t="shared" ref="I42:O42" si="13">SUM(I43:I46)</f>
        <v>0</v>
      </c>
      <c r="J42" s="67">
        <f t="shared" si="13"/>
        <v>0</v>
      </c>
      <c r="K42" s="67">
        <f t="shared" si="13"/>
        <v>0</v>
      </c>
      <c r="L42" s="67">
        <f t="shared" si="13"/>
        <v>69</v>
      </c>
      <c r="M42" s="67">
        <f t="shared" si="13"/>
        <v>54.45</v>
      </c>
      <c r="N42" s="67">
        <f t="shared" si="13"/>
        <v>882</v>
      </c>
      <c r="O42" s="67">
        <f t="shared" si="13"/>
        <v>945</v>
      </c>
      <c r="P42" s="67"/>
      <c r="Q42" s="67"/>
      <c r="R42" s="67"/>
      <c r="S42" s="67"/>
      <c r="T42" s="67"/>
      <c r="U42" s="67"/>
    </row>
    <row r="43" s="80" customFormat="1" ht="30" customHeight="1" spans="1:21">
      <c r="A43" s="74">
        <v>1</v>
      </c>
      <c r="B43" s="99" t="s">
        <v>151</v>
      </c>
      <c r="C43" s="74"/>
      <c r="D43" s="99"/>
      <c r="E43" s="99"/>
      <c r="F43" s="67"/>
      <c r="G43" s="67"/>
      <c r="H43" s="67"/>
      <c r="I43" s="67"/>
      <c r="J43" s="67"/>
      <c r="K43" s="67"/>
      <c r="L43" s="67"/>
      <c r="M43" s="67"/>
      <c r="N43" s="67"/>
      <c r="O43" s="67"/>
      <c r="P43" s="67"/>
      <c r="Q43" s="67"/>
      <c r="R43" s="67"/>
      <c r="S43" s="67"/>
      <c r="T43" s="67"/>
      <c r="U43" s="67"/>
    </row>
    <row r="44" s="80" customFormat="1" ht="41" customHeight="1" spans="1:21">
      <c r="A44" s="74">
        <v>2</v>
      </c>
      <c r="B44" s="100" t="s">
        <v>152</v>
      </c>
      <c r="C44" s="74"/>
      <c r="D44" s="99"/>
      <c r="E44" s="99"/>
      <c r="F44" s="67"/>
      <c r="G44" s="67"/>
      <c r="H44" s="67"/>
      <c r="I44" s="67"/>
      <c r="J44" s="67"/>
      <c r="K44" s="67"/>
      <c r="L44" s="67"/>
      <c r="M44" s="67"/>
      <c r="N44" s="67"/>
      <c r="O44" s="67"/>
      <c r="P44" s="67"/>
      <c r="Q44" s="67"/>
      <c r="R44" s="67"/>
      <c r="S44" s="67"/>
      <c r="T44" s="67"/>
      <c r="U44" s="67"/>
    </row>
    <row r="45" s="80" customFormat="1" ht="66" customHeight="1" spans="1:21">
      <c r="A45" s="74">
        <v>3</v>
      </c>
      <c r="B45" s="99" t="s">
        <v>153</v>
      </c>
      <c r="C45" s="74"/>
      <c r="D45" s="99"/>
      <c r="E45" s="99" t="s">
        <v>154</v>
      </c>
      <c r="F45" s="99" t="s">
        <v>155</v>
      </c>
      <c r="G45" s="67" t="s">
        <v>156</v>
      </c>
      <c r="H45" s="67">
        <v>54.45</v>
      </c>
      <c r="I45" s="67"/>
      <c r="J45" s="67"/>
      <c r="K45" s="67"/>
      <c r="L45" s="67">
        <v>69</v>
      </c>
      <c r="M45" s="67">
        <f>H45</f>
        <v>54.45</v>
      </c>
      <c r="N45" s="67">
        <v>882</v>
      </c>
      <c r="O45" s="67">
        <v>945</v>
      </c>
      <c r="P45" s="67" t="s">
        <v>83</v>
      </c>
      <c r="Q45" s="67" t="s">
        <v>84</v>
      </c>
      <c r="R45" s="99" t="s">
        <v>157</v>
      </c>
      <c r="S45" s="67"/>
      <c r="T45" s="67"/>
      <c r="U45" s="67"/>
    </row>
    <row r="46" s="80" customFormat="1" ht="60" customHeight="1" spans="1:21">
      <c r="A46" s="74">
        <v>4</v>
      </c>
      <c r="B46" s="100" t="s">
        <v>158</v>
      </c>
      <c r="C46" s="74"/>
      <c r="D46" s="99"/>
      <c r="E46" s="99"/>
      <c r="F46" s="67"/>
      <c r="G46" s="67"/>
      <c r="H46" s="67"/>
      <c r="I46" s="67"/>
      <c r="J46" s="67"/>
      <c r="K46" s="67"/>
      <c r="L46" s="67"/>
      <c r="M46" s="67"/>
      <c r="N46" s="67"/>
      <c r="O46" s="67"/>
      <c r="P46" s="67"/>
      <c r="Q46" s="67"/>
      <c r="R46" s="67"/>
      <c r="S46" s="67"/>
      <c r="T46" s="67"/>
      <c r="U46" s="67"/>
    </row>
    <row r="47" s="78" customFormat="1" spans="1:21">
      <c r="A47" s="101" t="s">
        <v>159</v>
      </c>
      <c r="B47" s="102"/>
      <c r="C47" s="102"/>
      <c r="D47" s="102"/>
      <c r="E47" s="102"/>
      <c r="F47" s="102"/>
      <c r="G47" s="102"/>
      <c r="H47" s="102"/>
      <c r="I47" s="102"/>
      <c r="J47" s="102"/>
      <c r="K47" s="102"/>
      <c r="L47" s="102"/>
      <c r="M47" s="102"/>
      <c r="N47" s="102"/>
      <c r="O47" s="102"/>
      <c r="P47" s="102"/>
      <c r="Q47" s="102"/>
      <c r="R47" s="102"/>
      <c r="S47" s="102"/>
      <c r="T47" s="102"/>
      <c r="U47" s="102"/>
    </row>
    <row r="48" s="78" customFormat="1" spans="1:21">
      <c r="A48" s="101" t="s">
        <v>160</v>
      </c>
      <c r="B48" s="102"/>
      <c r="C48" s="102"/>
      <c r="D48" s="102"/>
      <c r="E48" s="102"/>
      <c r="F48" s="102"/>
      <c r="G48" s="102"/>
      <c r="H48" s="102"/>
      <c r="I48" s="102"/>
      <c r="J48" s="102"/>
      <c r="K48" s="102"/>
      <c r="L48" s="102"/>
      <c r="M48" s="102"/>
      <c r="N48" s="102"/>
      <c r="O48" s="102"/>
      <c r="P48" s="102"/>
      <c r="Q48" s="102"/>
      <c r="R48" s="102"/>
      <c r="S48" s="102"/>
      <c r="T48" s="102"/>
      <c r="U48" s="102"/>
    </row>
    <row r="49" s="78" customFormat="1" spans="1:21">
      <c r="A49" s="101"/>
      <c r="B49" s="102"/>
      <c r="C49" s="102"/>
      <c r="D49" s="102"/>
      <c r="E49" s="102"/>
      <c r="F49" s="102"/>
      <c r="G49" s="102"/>
      <c r="H49" s="102"/>
      <c r="I49" s="102"/>
      <c r="J49" s="102"/>
      <c r="K49" s="102"/>
      <c r="L49" s="102"/>
      <c r="M49" s="102"/>
      <c r="N49" s="102"/>
      <c r="O49" s="102"/>
      <c r="P49" s="102"/>
      <c r="Q49" s="102"/>
      <c r="R49" s="102"/>
      <c r="S49" s="102"/>
      <c r="T49" s="102"/>
      <c r="U49" s="102"/>
    </row>
  </sheetData>
  <mergeCells count="29">
    <mergeCell ref="A1:B1"/>
    <mergeCell ref="A2:U2"/>
    <mergeCell ref="A3:B3"/>
    <mergeCell ref="L3:M3"/>
    <mergeCell ref="H4:K4"/>
    <mergeCell ref="L4:O4"/>
    <mergeCell ref="P4:Q4"/>
    <mergeCell ref="L5:M5"/>
    <mergeCell ref="N5:O5"/>
    <mergeCell ref="A47:U47"/>
    <mergeCell ref="A48:U48"/>
    <mergeCell ref="A49:U49"/>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14 D14 C18 D18 C20 D20 D23 C27 C29 C31 C33 C36 C38 C40 C42 D42 C22:C23 D27:D33 D35:D41 D43:D46">
      <formula1>"是、否"</formula1>
    </dataValidation>
    <dataValidation type="list" allowBlank="1" showInputMessage="1" showErrorMessage="1" sqref="C13 C17 C19 C28 C30 C32 C35 C37 C39 C41 C43 C44 C45 C46 C24:C26">
      <formula1>"是,否"</formula1>
    </dataValidation>
    <dataValidation type="list" allowBlank="1" showInputMessage="1" showErrorMessage="1" sqref="D9 D12 D13 D15 D16 D17 D19 D21 D22 D10:D11 D24:D26">
      <formula1>"产业发展,基础设施建设"</formula1>
    </dataValidation>
  </dataValidations>
  <printOptions horizontalCentered="1"/>
  <pageMargins left="0.554861111111111" right="0.554861111111111" top="0.802777777777778" bottom="0.802777777777778" header="0.5" footer="0.5"/>
  <pageSetup paperSize="9" scale="6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4"/>
  <sheetViews>
    <sheetView workbookViewId="0">
      <selection activeCell="A2" sqref="A2:U2"/>
    </sheetView>
  </sheetViews>
  <sheetFormatPr defaultColWidth="9" defaultRowHeight="14.25"/>
  <cols>
    <col min="1" max="1" width="4.4" style="81" customWidth="1"/>
    <col min="2" max="2" width="13.5" style="78" customWidth="1"/>
    <col min="3" max="3" width="5" style="78" customWidth="1"/>
    <col min="4" max="4" width="11.8833333333333" style="78" customWidth="1"/>
    <col min="5" max="5" width="7.375" style="78" customWidth="1"/>
    <col min="6" max="6" width="24.75" style="78" customWidth="1"/>
    <col min="7" max="7" width="6.375" style="78" customWidth="1"/>
    <col min="8" max="8" width="8.5" style="78" customWidth="1"/>
    <col min="9" max="11" width="5" style="78" customWidth="1"/>
    <col min="12" max="12" width="5.25" style="78" customWidth="1"/>
    <col min="13" max="13" width="8.125" style="78" customWidth="1"/>
    <col min="14" max="14" width="5.875" style="78" customWidth="1"/>
    <col min="15" max="17" width="8.1" style="78" customWidth="1"/>
    <col min="18" max="18" width="39.625" style="78" customWidth="1"/>
    <col min="19" max="20" width="6.875" style="78" customWidth="1"/>
    <col min="21" max="21" width="5.25" style="78" customWidth="1"/>
    <col min="22" max="16384" width="13.5" style="78" customWidth="1"/>
  </cols>
  <sheetData>
    <row r="1" s="78" customFormat="1" ht="20.25" spans="1:5">
      <c r="A1" s="82" t="s">
        <v>161</v>
      </c>
      <c r="B1" s="82"/>
      <c r="C1" s="82"/>
      <c r="D1" s="82"/>
      <c r="E1" s="82"/>
    </row>
    <row r="2" s="79" customFormat="1" ht="30.75" customHeight="1" spans="1:21">
      <c r="A2" s="83" t="s">
        <v>162</v>
      </c>
      <c r="B2" s="84"/>
      <c r="C2" s="84"/>
      <c r="D2" s="84"/>
      <c r="E2" s="84"/>
      <c r="F2" s="84"/>
      <c r="G2" s="84"/>
      <c r="H2" s="84"/>
      <c r="I2" s="84"/>
      <c r="J2" s="84"/>
      <c r="K2" s="84"/>
      <c r="L2" s="84"/>
      <c r="M2" s="84"/>
      <c r="N2" s="84"/>
      <c r="O2" s="84"/>
      <c r="P2" s="84"/>
      <c r="Q2" s="84"/>
      <c r="R2" s="84"/>
      <c r="S2" s="84"/>
      <c r="T2" s="84"/>
      <c r="U2" s="84"/>
    </row>
    <row r="3" s="80" customFormat="1" ht="27" customHeight="1" spans="1:21">
      <c r="A3" s="85" t="s">
        <v>49</v>
      </c>
      <c r="B3" s="86"/>
      <c r="C3" s="87"/>
      <c r="D3" s="87"/>
      <c r="E3" s="87"/>
      <c r="F3" s="88"/>
      <c r="G3" s="88"/>
      <c r="H3" s="89"/>
      <c r="I3" s="89"/>
      <c r="J3" s="89"/>
      <c r="K3" s="89"/>
      <c r="L3" s="89"/>
      <c r="M3" s="89"/>
      <c r="N3" s="89"/>
      <c r="O3" s="89"/>
      <c r="P3" s="89"/>
      <c r="Q3" s="89"/>
      <c r="R3" s="89"/>
      <c r="S3" s="89"/>
      <c r="T3" s="89"/>
      <c r="U3" s="104"/>
    </row>
    <row r="4" s="80" customFormat="1" ht="39" customHeight="1" spans="1:21">
      <c r="A4" s="63" t="s">
        <v>3</v>
      </c>
      <c r="B4" s="63" t="s">
        <v>50</v>
      </c>
      <c r="C4" s="90" t="s">
        <v>51</v>
      </c>
      <c r="D4" s="91" t="s">
        <v>52</v>
      </c>
      <c r="E4" s="90" t="s">
        <v>53</v>
      </c>
      <c r="F4" s="63" t="s">
        <v>54</v>
      </c>
      <c r="G4" s="63" t="s">
        <v>55</v>
      </c>
      <c r="H4" s="92" t="s">
        <v>56</v>
      </c>
      <c r="I4" s="92"/>
      <c r="J4" s="92"/>
      <c r="K4" s="103"/>
      <c r="L4" s="63" t="s">
        <v>57</v>
      </c>
      <c r="M4" s="63"/>
      <c r="N4" s="63"/>
      <c r="O4" s="63"/>
      <c r="P4" s="63" t="s">
        <v>58</v>
      </c>
      <c r="Q4" s="63"/>
      <c r="R4" s="90" t="s">
        <v>59</v>
      </c>
      <c r="S4" s="63" t="s">
        <v>163</v>
      </c>
      <c r="T4" s="63" t="s">
        <v>164</v>
      </c>
      <c r="U4" s="63" t="s">
        <v>62</v>
      </c>
    </row>
    <row r="5" s="80" customFormat="1" ht="41" customHeight="1" spans="1:21">
      <c r="A5" s="63"/>
      <c r="B5" s="63"/>
      <c r="C5" s="93"/>
      <c r="D5" s="94"/>
      <c r="E5" s="93"/>
      <c r="F5" s="63"/>
      <c r="G5" s="63"/>
      <c r="H5" s="95" t="s">
        <v>63</v>
      </c>
      <c r="I5" s="90" t="s">
        <v>64</v>
      </c>
      <c r="J5" s="90" t="s">
        <v>65</v>
      </c>
      <c r="K5" s="90" t="s">
        <v>66</v>
      </c>
      <c r="L5" s="63" t="s">
        <v>67</v>
      </c>
      <c r="M5" s="63"/>
      <c r="N5" s="63" t="s">
        <v>68</v>
      </c>
      <c r="O5" s="63"/>
      <c r="P5" s="63" t="s">
        <v>69</v>
      </c>
      <c r="Q5" s="63" t="s">
        <v>70</v>
      </c>
      <c r="R5" s="93"/>
      <c r="S5" s="63"/>
      <c r="T5" s="63"/>
      <c r="U5" s="63"/>
    </row>
    <row r="6" s="80" customFormat="1" ht="24" customHeight="1" spans="1:21">
      <c r="A6" s="63"/>
      <c r="B6" s="63"/>
      <c r="C6" s="96"/>
      <c r="D6" s="97"/>
      <c r="E6" s="96"/>
      <c r="F6" s="63"/>
      <c r="G6" s="63"/>
      <c r="H6" s="98"/>
      <c r="I6" s="96"/>
      <c r="J6" s="96"/>
      <c r="K6" s="96"/>
      <c r="L6" s="63" t="s">
        <v>71</v>
      </c>
      <c r="M6" s="63" t="s">
        <v>72</v>
      </c>
      <c r="N6" s="63" t="s">
        <v>73</v>
      </c>
      <c r="O6" s="63" t="s">
        <v>74</v>
      </c>
      <c r="P6" s="63"/>
      <c r="Q6" s="63"/>
      <c r="R6" s="96"/>
      <c r="S6" s="63"/>
      <c r="T6" s="63"/>
      <c r="U6" s="63"/>
    </row>
    <row r="7" s="80" customFormat="1" ht="18" customHeight="1" spans="1:21">
      <c r="A7" s="63"/>
      <c r="B7" s="63" t="s">
        <v>75</v>
      </c>
      <c r="C7" s="63"/>
      <c r="D7" s="63"/>
      <c r="E7" s="63">
        <f>E8+E12+E15+E17+E19+E21+E23+E26+E28+E30+E32+E34+E36</f>
        <v>5</v>
      </c>
      <c r="F7" s="67"/>
      <c r="G7" s="67"/>
      <c r="H7" s="63">
        <f>H8+H12+H15+H17+H19+H21+H23+H26+H28+H30+H32+H34+H36</f>
        <v>332.55</v>
      </c>
      <c r="I7" s="63">
        <f t="shared" ref="I7:O7" si="0">I8+I12+I15+I17+I19+I21+I23+I26+I28+I30+I32+I34+I36</f>
        <v>0</v>
      </c>
      <c r="J7" s="63">
        <f t="shared" si="0"/>
        <v>0</v>
      </c>
      <c r="K7" s="63">
        <f t="shared" si="0"/>
        <v>0</v>
      </c>
      <c r="L7" s="63">
        <f t="shared" si="0"/>
        <v>172</v>
      </c>
      <c r="M7" s="63">
        <f t="shared" si="0"/>
        <v>332.55</v>
      </c>
      <c r="N7" s="63">
        <f t="shared" si="0"/>
        <v>1488</v>
      </c>
      <c r="O7" s="63">
        <f t="shared" si="0"/>
        <v>4850</v>
      </c>
      <c r="P7" s="63"/>
      <c r="Q7" s="63"/>
      <c r="R7" s="63"/>
      <c r="S7" s="67"/>
      <c r="T7" s="67"/>
      <c r="U7" s="67"/>
    </row>
    <row r="8" s="80" customFormat="1" ht="21.75" customHeight="1" spans="1:21">
      <c r="A8" s="63" t="s">
        <v>76</v>
      </c>
      <c r="B8" s="74" t="s">
        <v>77</v>
      </c>
      <c r="C8" s="74"/>
      <c r="D8" s="74"/>
      <c r="E8" s="63">
        <v>2</v>
      </c>
      <c r="F8" s="67"/>
      <c r="G8" s="67"/>
      <c r="H8" s="67">
        <f t="shared" ref="H8:O8" si="1">SUM(H9:H11)</f>
        <v>77.9</v>
      </c>
      <c r="I8" s="67">
        <f t="shared" si="1"/>
        <v>0</v>
      </c>
      <c r="J8" s="67">
        <f t="shared" si="1"/>
        <v>0</v>
      </c>
      <c r="K8" s="67">
        <f t="shared" si="1"/>
        <v>0</v>
      </c>
      <c r="L8" s="67">
        <f t="shared" si="1"/>
        <v>101</v>
      </c>
      <c r="M8" s="67">
        <f t="shared" si="1"/>
        <v>77.9</v>
      </c>
      <c r="N8" s="67">
        <f t="shared" si="1"/>
        <v>1235</v>
      </c>
      <c r="O8" s="67">
        <f t="shared" si="1"/>
        <v>4238</v>
      </c>
      <c r="P8" s="67"/>
      <c r="Q8" s="67"/>
      <c r="R8" s="67"/>
      <c r="S8" s="67"/>
      <c r="T8" s="67"/>
      <c r="U8" s="67"/>
    </row>
    <row r="9" s="3" customFormat="1" ht="39" customHeight="1" spans="1:21">
      <c r="A9" s="28">
        <v>1</v>
      </c>
      <c r="B9" s="29" t="s">
        <v>165</v>
      </c>
      <c r="C9" s="26" t="s">
        <v>79</v>
      </c>
      <c r="D9" s="29" t="s">
        <v>89</v>
      </c>
      <c r="E9" s="29" t="s">
        <v>166</v>
      </c>
      <c r="F9" s="29" t="s">
        <v>167</v>
      </c>
      <c r="G9" s="26"/>
      <c r="H9" s="26">
        <v>67.9</v>
      </c>
      <c r="I9" s="26"/>
      <c r="J9" s="26"/>
      <c r="K9" s="26"/>
      <c r="L9" s="26">
        <v>32</v>
      </c>
      <c r="M9" s="26">
        <f>H9</f>
        <v>67.9</v>
      </c>
      <c r="N9" s="26">
        <v>8</v>
      </c>
      <c r="O9" s="26">
        <v>33</v>
      </c>
      <c r="P9" s="33" t="s">
        <v>83</v>
      </c>
      <c r="Q9" s="33" t="s">
        <v>84</v>
      </c>
      <c r="R9" s="38" t="s">
        <v>168</v>
      </c>
      <c r="S9" s="28" t="s">
        <v>169</v>
      </c>
      <c r="T9" s="28" t="s">
        <v>87</v>
      </c>
      <c r="U9" s="28"/>
    </row>
    <row r="10" s="3" customFormat="1" ht="54" customHeight="1" spans="1:21">
      <c r="A10" s="28">
        <v>2</v>
      </c>
      <c r="B10" s="29" t="s">
        <v>170</v>
      </c>
      <c r="C10" s="26" t="s">
        <v>79</v>
      </c>
      <c r="D10" s="29" t="s">
        <v>89</v>
      </c>
      <c r="E10" s="29" t="s">
        <v>171</v>
      </c>
      <c r="F10" s="29" t="s">
        <v>172</v>
      </c>
      <c r="G10" s="26"/>
      <c r="H10" s="26">
        <v>10</v>
      </c>
      <c r="I10" s="26"/>
      <c r="J10" s="26"/>
      <c r="K10" s="26"/>
      <c r="L10" s="26">
        <v>69</v>
      </c>
      <c r="M10" s="26">
        <f>H10</f>
        <v>10</v>
      </c>
      <c r="N10" s="26">
        <v>1227</v>
      </c>
      <c r="O10" s="26">
        <v>4205</v>
      </c>
      <c r="P10" s="33" t="s">
        <v>83</v>
      </c>
      <c r="Q10" s="33" t="s">
        <v>84</v>
      </c>
      <c r="R10" s="38" t="s">
        <v>173</v>
      </c>
      <c r="S10" s="28" t="s">
        <v>174</v>
      </c>
      <c r="T10" s="28" t="s">
        <v>174</v>
      </c>
      <c r="U10" s="28"/>
    </row>
    <row r="11" s="80" customFormat="1" ht="14" customHeight="1" spans="1:21">
      <c r="A11" s="63"/>
      <c r="B11" s="74" t="s">
        <v>104</v>
      </c>
      <c r="C11" s="74"/>
      <c r="D11" s="74"/>
      <c r="E11" s="74"/>
      <c r="F11" s="67"/>
      <c r="G11" s="67"/>
      <c r="H11" s="67"/>
      <c r="I11" s="67"/>
      <c r="J11" s="67"/>
      <c r="K11" s="67"/>
      <c r="L11" s="67"/>
      <c r="M11" s="67"/>
      <c r="N11" s="67"/>
      <c r="O11" s="67"/>
      <c r="P11" s="67"/>
      <c r="Q11" s="67"/>
      <c r="R11" s="67"/>
      <c r="S11" s="67"/>
      <c r="T11" s="67"/>
      <c r="U11" s="67"/>
    </row>
    <row r="12" s="80" customFormat="1" ht="21.75" customHeight="1" spans="1:21">
      <c r="A12" s="63" t="s">
        <v>105</v>
      </c>
      <c r="B12" s="74" t="s">
        <v>106</v>
      </c>
      <c r="C12" s="74"/>
      <c r="D12" s="74"/>
      <c r="E12" s="63">
        <v>1</v>
      </c>
      <c r="F12" s="67"/>
      <c r="G12" s="67"/>
      <c r="H12" s="67">
        <f>SUM(H13:H14)</f>
        <v>100</v>
      </c>
      <c r="I12" s="67">
        <f t="shared" ref="I12:O12" si="2">SUM(I13:I14)</f>
        <v>0</v>
      </c>
      <c r="J12" s="67">
        <f t="shared" si="2"/>
        <v>0</v>
      </c>
      <c r="K12" s="67">
        <f t="shared" si="2"/>
        <v>0</v>
      </c>
      <c r="L12" s="67">
        <f t="shared" si="2"/>
        <v>8</v>
      </c>
      <c r="M12" s="67">
        <f t="shared" si="2"/>
        <v>100</v>
      </c>
      <c r="N12" s="67">
        <f t="shared" si="2"/>
        <v>95</v>
      </c>
      <c r="O12" s="67">
        <f t="shared" si="2"/>
        <v>336</v>
      </c>
      <c r="P12" s="67"/>
      <c r="Q12" s="67"/>
      <c r="R12" s="67"/>
      <c r="S12" s="67"/>
      <c r="T12" s="67"/>
      <c r="U12" s="67"/>
    </row>
    <row r="13" s="80" customFormat="1" ht="61" customHeight="1" spans="1:24">
      <c r="A13" s="26">
        <v>1</v>
      </c>
      <c r="B13" s="29" t="s">
        <v>175</v>
      </c>
      <c r="C13" s="26" t="s">
        <v>79</v>
      </c>
      <c r="D13" s="27" t="s">
        <v>80</v>
      </c>
      <c r="E13" s="29" t="s">
        <v>86</v>
      </c>
      <c r="F13" s="44" t="s">
        <v>176</v>
      </c>
      <c r="G13" s="26"/>
      <c r="H13" s="26">
        <v>100</v>
      </c>
      <c r="I13" s="26"/>
      <c r="J13" s="26"/>
      <c r="K13" s="26"/>
      <c r="L13" s="26">
        <v>8</v>
      </c>
      <c r="M13" s="26">
        <f>H13</f>
        <v>100</v>
      </c>
      <c r="N13" s="26">
        <v>95</v>
      </c>
      <c r="O13" s="26">
        <v>336</v>
      </c>
      <c r="P13" s="33" t="s">
        <v>110</v>
      </c>
      <c r="Q13" s="105" t="s">
        <v>111</v>
      </c>
      <c r="R13" s="29" t="s">
        <v>177</v>
      </c>
      <c r="S13" s="26" t="s">
        <v>86</v>
      </c>
      <c r="T13" s="26" t="s">
        <v>87</v>
      </c>
      <c r="U13" s="46"/>
      <c r="W13" s="106"/>
      <c r="X13" s="106"/>
    </row>
    <row r="14" s="80" customFormat="1" ht="14" customHeight="1" spans="1:21">
      <c r="A14" s="63"/>
      <c r="B14" s="99" t="s">
        <v>118</v>
      </c>
      <c r="C14" s="74"/>
      <c r="D14" s="74"/>
      <c r="E14" s="74"/>
      <c r="F14" s="67"/>
      <c r="G14" s="67"/>
      <c r="H14" s="67"/>
      <c r="I14" s="67"/>
      <c r="J14" s="67"/>
      <c r="K14" s="67"/>
      <c r="L14" s="67"/>
      <c r="M14" s="67"/>
      <c r="N14" s="67"/>
      <c r="O14" s="67"/>
      <c r="P14" s="67"/>
      <c r="Q14" s="67"/>
      <c r="R14" s="67"/>
      <c r="S14" s="67"/>
      <c r="T14" s="67"/>
      <c r="U14" s="67"/>
    </row>
    <row r="15" s="80" customFormat="1" ht="21.75" customHeight="1" spans="1:21">
      <c r="A15" s="63" t="s">
        <v>119</v>
      </c>
      <c r="B15" s="74" t="s">
        <v>120</v>
      </c>
      <c r="C15" s="74"/>
      <c r="D15" s="74"/>
      <c r="E15" s="63"/>
      <c r="F15" s="67"/>
      <c r="G15" s="67"/>
      <c r="H15" s="67"/>
      <c r="I15" s="67"/>
      <c r="J15" s="67"/>
      <c r="K15" s="67"/>
      <c r="L15" s="67"/>
      <c r="M15" s="67"/>
      <c r="N15" s="67"/>
      <c r="O15" s="67"/>
      <c r="P15" s="67"/>
      <c r="Q15" s="67"/>
      <c r="R15" s="67"/>
      <c r="S15" s="67"/>
      <c r="T15" s="67"/>
      <c r="U15" s="67"/>
    </row>
    <row r="16" s="80" customFormat="1" ht="14" customHeight="1" spans="1:21">
      <c r="A16" s="63"/>
      <c r="B16" s="99" t="s">
        <v>118</v>
      </c>
      <c r="C16" s="74"/>
      <c r="D16" s="74"/>
      <c r="E16" s="74"/>
      <c r="F16" s="67"/>
      <c r="G16" s="67"/>
      <c r="H16" s="67"/>
      <c r="I16" s="67"/>
      <c r="J16" s="67"/>
      <c r="K16" s="67"/>
      <c r="L16" s="67"/>
      <c r="M16" s="67"/>
      <c r="N16" s="67"/>
      <c r="O16" s="67"/>
      <c r="P16" s="67"/>
      <c r="Q16" s="67"/>
      <c r="R16" s="67"/>
      <c r="S16" s="67"/>
      <c r="T16" s="67"/>
      <c r="U16" s="67"/>
    </row>
    <row r="17" s="80" customFormat="1" ht="21.75" customHeight="1" spans="1:21">
      <c r="A17" s="63" t="s">
        <v>121</v>
      </c>
      <c r="B17" s="74" t="s">
        <v>122</v>
      </c>
      <c r="C17" s="74"/>
      <c r="D17" s="74"/>
      <c r="E17" s="63"/>
      <c r="F17" s="67"/>
      <c r="G17" s="67"/>
      <c r="H17" s="67"/>
      <c r="I17" s="67"/>
      <c r="J17" s="67"/>
      <c r="K17" s="67"/>
      <c r="L17" s="67"/>
      <c r="M17" s="67"/>
      <c r="N17" s="67"/>
      <c r="O17" s="67"/>
      <c r="P17" s="67"/>
      <c r="Q17" s="67"/>
      <c r="R17" s="67"/>
      <c r="S17" s="67"/>
      <c r="T17" s="67"/>
      <c r="U17" s="67"/>
    </row>
    <row r="18" s="80" customFormat="1" ht="14" customHeight="1" spans="1:21">
      <c r="A18" s="63"/>
      <c r="B18" s="99" t="s">
        <v>118</v>
      </c>
      <c r="C18" s="99"/>
      <c r="D18" s="74"/>
      <c r="E18" s="74"/>
      <c r="F18" s="67"/>
      <c r="G18" s="67"/>
      <c r="H18" s="67"/>
      <c r="I18" s="67"/>
      <c r="J18" s="67"/>
      <c r="K18" s="67"/>
      <c r="L18" s="67"/>
      <c r="M18" s="67"/>
      <c r="N18" s="67"/>
      <c r="O18" s="67"/>
      <c r="P18" s="67"/>
      <c r="Q18" s="67"/>
      <c r="R18" s="67"/>
      <c r="S18" s="67"/>
      <c r="T18" s="67"/>
      <c r="U18" s="67"/>
    </row>
    <row r="19" s="80" customFormat="1" ht="12.75" spans="1:21">
      <c r="A19" s="63" t="s">
        <v>127</v>
      </c>
      <c r="B19" s="74" t="s">
        <v>128</v>
      </c>
      <c r="C19" s="74"/>
      <c r="D19" s="74"/>
      <c r="E19" s="74"/>
      <c r="F19" s="67"/>
      <c r="G19" s="67"/>
      <c r="H19" s="67"/>
      <c r="I19" s="67"/>
      <c r="J19" s="67"/>
      <c r="K19" s="67"/>
      <c r="L19" s="67"/>
      <c r="M19" s="67"/>
      <c r="N19" s="67"/>
      <c r="O19" s="67"/>
      <c r="P19" s="67"/>
      <c r="Q19" s="67"/>
      <c r="R19" s="67"/>
      <c r="S19" s="67"/>
      <c r="T19" s="67"/>
      <c r="U19" s="67"/>
    </row>
    <row r="20" s="80" customFormat="1" ht="14" customHeight="1" spans="1:21">
      <c r="A20" s="63"/>
      <c r="B20" s="99" t="s">
        <v>118</v>
      </c>
      <c r="C20" s="74"/>
      <c r="D20" s="74"/>
      <c r="E20" s="74"/>
      <c r="F20" s="67"/>
      <c r="G20" s="67"/>
      <c r="H20" s="67"/>
      <c r="I20" s="67"/>
      <c r="J20" s="67"/>
      <c r="K20" s="67"/>
      <c r="L20" s="67"/>
      <c r="M20" s="67"/>
      <c r="N20" s="67"/>
      <c r="O20" s="67"/>
      <c r="P20" s="67"/>
      <c r="Q20" s="67"/>
      <c r="R20" s="67"/>
      <c r="S20" s="67"/>
      <c r="T20" s="67"/>
      <c r="U20" s="67"/>
    </row>
    <row r="21" s="80" customFormat="1" ht="21.75" customHeight="1" spans="1:21">
      <c r="A21" s="63" t="s">
        <v>129</v>
      </c>
      <c r="B21" s="74" t="s">
        <v>130</v>
      </c>
      <c r="C21" s="74"/>
      <c r="D21" s="74"/>
      <c r="E21" s="74"/>
      <c r="F21" s="67"/>
      <c r="G21" s="67"/>
      <c r="H21" s="67"/>
      <c r="I21" s="67"/>
      <c r="J21" s="67"/>
      <c r="K21" s="67"/>
      <c r="L21" s="67"/>
      <c r="M21" s="67"/>
      <c r="N21" s="67"/>
      <c r="O21" s="67"/>
      <c r="P21" s="67"/>
      <c r="Q21" s="67"/>
      <c r="R21" s="67"/>
      <c r="S21" s="67"/>
      <c r="T21" s="67"/>
      <c r="U21" s="67"/>
    </row>
    <row r="22" s="80" customFormat="1" ht="14" customHeight="1" spans="1:21">
      <c r="A22" s="63"/>
      <c r="B22" s="99" t="s">
        <v>118</v>
      </c>
      <c r="C22" s="74"/>
      <c r="D22" s="99"/>
      <c r="E22" s="74"/>
      <c r="F22" s="67"/>
      <c r="G22" s="67"/>
      <c r="H22" s="67"/>
      <c r="I22" s="67"/>
      <c r="J22" s="67"/>
      <c r="K22" s="67"/>
      <c r="L22" s="67"/>
      <c r="M22" s="67"/>
      <c r="N22" s="67"/>
      <c r="O22" s="67"/>
      <c r="P22" s="67"/>
      <c r="Q22" s="67"/>
      <c r="R22" s="67"/>
      <c r="S22" s="67"/>
      <c r="T22" s="67"/>
      <c r="U22" s="67"/>
    </row>
    <row r="23" s="80" customFormat="1" ht="21.75" customHeight="1" spans="1:21">
      <c r="A23" s="63" t="s">
        <v>131</v>
      </c>
      <c r="B23" s="74" t="s">
        <v>132</v>
      </c>
      <c r="C23" s="74"/>
      <c r="D23" s="74"/>
      <c r="E23" s="63">
        <v>1</v>
      </c>
      <c r="F23" s="67"/>
      <c r="G23" s="67"/>
      <c r="H23" s="67">
        <f>SUM(H24:H25)</f>
        <v>100</v>
      </c>
      <c r="I23" s="67">
        <f t="shared" ref="I23:O23" si="3">SUM(I24:I25)</f>
        <v>0</v>
      </c>
      <c r="J23" s="67">
        <f t="shared" si="3"/>
        <v>0</v>
      </c>
      <c r="K23" s="67">
        <f t="shared" si="3"/>
        <v>0</v>
      </c>
      <c r="L23" s="67">
        <f t="shared" si="3"/>
        <v>1</v>
      </c>
      <c r="M23" s="67">
        <f t="shared" si="3"/>
        <v>100</v>
      </c>
      <c r="N23" s="67">
        <f t="shared" si="3"/>
        <v>38</v>
      </c>
      <c r="O23" s="67">
        <f t="shared" si="3"/>
        <v>156</v>
      </c>
      <c r="P23" s="67"/>
      <c r="Q23" s="67"/>
      <c r="R23" s="67"/>
      <c r="S23" s="67"/>
      <c r="T23" s="67"/>
      <c r="U23" s="67"/>
    </row>
    <row r="24" s="3" customFormat="1" ht="63.75" spans="1:21">
      <c r="A24" s="28">
        <v>1</v>
      </c>
      <c r="B24" s="29" t="s">
        <v>178</v>
      </c>
      <c r="C24" s="26" t="s">
        <v>138</v>
      </c>
      <c r="D24" s="26"/>
      <c r="E24" s="29" t="s">
        <v>100</v>
      </c>
      <c r="F24" s="29" t="s">
        <v>179</v>
      </c>
      <c r="G24" s="26"/>
      <c r="H24" s="26">
        <v>100</v>
      </c>
      <c r="I24" s="26"/>
      <c r="J24" s="26"/>
      <c r="K24" s="26"/>
      <c r="L24" s="26">
        <v>1</v>
      </c>
      <c r="M24" s="26">
        <f>H24</f>
        <v>100</v>
      </c>
      <c r="N24" s="26">
        <v>38</v>
      </c>
      <c r="O24" s="26">
        <v>156</v>
      </c>
      <c r="P24" s="26" t="s">
        <v>180</v>
      </c>
      <c r="Q24" s="26" t="s">
        <v>181</v>
      </c>
      <c r="R24" s="38" t="s">
        <v>182</v>
      </c>
      <c r="S24" s="28" t="s">
        <v>100</v>
      </c>
      <c r="T24" s="28" t="s">
        <v>100</v>
      </c>
      <c r="U24" s="28"/>
    </row>
    <row r="25" s="80" customFormat="1" ht="14" customHeight="1" spans="1:21">
      <c r="A25" s="63"/>
      <c r="B25" s="99" t="s">
        <v>118</v>
      </c>
      <c r="C25" s="74"/>
      <c r="D25" s="99"/>
      <c r="E25" s="74"/>
      <c r="F25" s="67"/>
      <c r="G25" s="67"/>
      <c r="H25" s="67"/>
      <c r="I25" s="67"/>
      <c r="J25" s="67"/>
      <c r="K25" s="67"/>
      <c r="L25" s="67"/>
      <c r="M25" s="67"/>
      <c r="N25" s="67"/>
      <c r="O25" s="67"/>
      <c r="P25" s="67"/>
      <c r="Q25" s="67"/>
      <c r="R25" s="67"/>
      <c r="S25" s="67"/>
      <c r="T25" s="67"/>
      <c r="U25" s="67"/>
    </row>
    <row r="26" s="80" customFormat="1" ht="27" customHeight="1" spans="1:21">
      <c r="A26" s="63" t="s">
        <v>133</v>
      </c>
      <c r="B26" s="74" t="s">
        <v>134</v>
      </c>
      <c r="C26" s="74"/>
      <c r="D26" s="74"/>
      <c r="E26" s="99"/>
      <c r="F26" s="67"/>
      <c r="G26" s="67"/>
      <c r="H26" s="67"/>
      <c r="I26" s="67"/>
      <c r="J26" s="67"/>
      <c r="K26" s="67"/>
      <c r="L26" s="67"/>
      <c r="M26" s="67"/>
      <c r="N26" s="67"/>
      <c r="O26" s="67"/>
      <c r="P26" s="67"/>
      <c r="Q26" s="67"/>
      <c r="R26" s="67"/>
      <c r="S26" s="67"/>
      <c r="T26" s="67"/>
      <c r="U26" s="67"/>
    </row>
    <row r="27" s="80" customFormat="1" ht="14" customHeight="1" spans="1:21">
      <c r="A27" s="74"/>
      <c r="B27" s="99" t="s">
        <v>118</v>
      </c>
      <c r="C27" s="74"/>
      <c r="D27" s="99"/>
      <c r="E27" s="99"/>
      <c r="F27" s="67"/>
      <c r="G27" s="67"/>
      <c r="H27" s="67"/>
      <c r="I27" s="67"/>
      <c r="J27" s="67"/>
      <c r="K27" s="67"/>
      <c r="L27" s="67"/>
      <c r="M27" s="67"/>
      <c r="N27" s="67"/>
      <c r="O27" s="67"/>
      <c r="P27" s="67"/>
      <c r="Q27" s="67"/>
      <c r="R27" s="67"/>
      <c r="S27" s="67"/>
      <c r="T27" s="67"/>
      <c r="U27" s="67"/>
    </row>
    <row r="28" s="80" customFormat="1" ht="18" customHeight="1" spans="1:21">
      <c r="A28" s="63" t="s">
        <v>135</v>
      </c>
      <c r="B28" s="74" t="s">
        <v>136</v>
      </c>
      <c r="C28" s="74"/>
      <c r="D28" s="74"/>
      <c r="E28" s="74"/>
      <c r="F28" s="67"/>
      <c r="G28" s="67"/>
      <c r="H28" s="67"/>
      <c r="I28" s="67"/>
      <c r="J28" s="67"/>
      <c r="K28" s="67"/>
      <c r="L28" s="67"/>
      <c r="M28" s="67"/>
      <c r="N28" s="67"/>
      <c r="O28" s="67"/>
      <c r="P28" s="67"/>
      <c r="Q28" s="67"/>
      <c r="R28" s="67"/>
      <c r="S28" s="67"/>
      <c r="T28" s="67"/>
      <c r="U28" s="67"/>
    </row>
    <row r="29" s="80" customFormat="1" ht="14" customHeight="1" spans="1:21">
      <c r="A29" s="74"/>
      <c r="B29" s="99" t="s">
        <v>118</v>
      </c>
      <c r="C29" s="74"/>
      <c r="D29" s="99"/>
      <c r="E29" s="74"/>
      <c r="F29" s="67"/>
      <c r="G29" s="67"/>
      <c r="H29" s="67"/>
      <c r="I29" s="67"/>
      <c r="J29" s="67"/>
      <c r="K29" s="67"/>
      <c r="L29" s="67"/>
      <c r="M29" s="67"/>
      <c r="N29" s="67"/>
      <c r="O29" s="67"/>
      <c r="P29" s="67"/>
      <c r="Q29" s="67"/>
      <c r="R29" s="67"/>
      <c r="S29" s="67"/>
      <c r="T29" s="67"/>
      <c r="U29" s="67"/>
    </row>
    <row r="30" s="80" customFormat="1" ht="18" customHeight="1" spans="1:21">
      <c r="A30" s="74" t="s">
        <v>143</v>
      </c>
      <c r="B30" s="74" t="s">
        <v>144</v>
      </c>
      <c r="C30" s="74"/>
      <c r="D30" s="74"/>
      <c r="E30" s="74"/>
      <c r="F30" s="67"/>
      <c r="G30" s="67"/>
      <c r="H30" s="67"/>
      <c r="I30" s="67"/>
      <c r="J30" s="67"/>
      <c r="K30" s="67"/>
      <c r="L30" s="67"/>
      <c r="M30" s="67"/>
      <c r="N30" s="67"/>
      <c r="O30" s="67"/>
      <c r="P30" s="67"/>
      <c r="Q30" s="67"/>
      <c r="R30" s="67"/>
      <c r="S30" s="67"/>
      <c r="T30" s="67"/>
      <c r="U30" s="67"/>
    </row>
    <row r="31" s="80" customFormat="1" ht="14" customHeight="1" spans="1:21">
      <c r="A31" s="74"/>
      <c r="B31" s="99" t="s">
        <v>118</v>
      </c>
      <c r="C31" s="74"/>
      <c r="D31" s="99"/>
      <c r="E31" s="74"/>
      <c r="F31" s="67"/>
      <c r="G31" s="67"/>
      <c r="H31" s="67"/>
      <c r="I31" s="67"/>
      <c r="J31" s="67"/>
      <c r="K31" s="67"/>
      <c r="L31" s="67"/>
      <c r="M31" s="67"/>
      <c r="N31" s="67"/>
      <c r="O31" s="67"/>
      <c r="P31" s="67"/>
      <c r="Q31" s="67"/>
      <c r="R31" s="67"/>
      <c r="S31" s="67"/>
      <c r="T31" s="67"/>
      <c r="U31" s="67"/>
    </row>
    <row r="32" s="80" customFormat="1" ht="12.75" spans="1:21">
      <c r="A32" s="74" t="s">
        <v>145</v>
      </c>
      <c r="B32" s="74" t="s">
        <v>146</v>
      </c>
      <c r="C32" s="74"/>
      <c r="D32" s="74"/>
      <c r="E32" s="74"/>
      <c r="F32" s="67"/>
      <c r="G32" s="67"/>
      <c r="H32" s="67"/>
      <c r="I32" s="67"/>
      <c r="J32" s="67"/>
      <c r="K32" s="67"/>
      <c r="L32" s="67"/>
      <c r="M32" s="67"/>
      <c r="N32" s="67"/>
      <c r="O32" s="67"/>
      <c r="P32" s="67"/>
      <c r="Q32" s="67"/>
      <c r="R32" s="67"/>
      <c r="S32" s="67"/>
      <c r="T32" s="67"/>
      <c r="U32" s="67"/>
    </row>
    <row r="33" s="80" customFormat="1" ht="14" customHeight="1" spans="1:21">
      <c r="A33" s="74"/>
      <c r="B33" s="99" t="s">
        <v>118</v>
      </c>
      <c r="C33" s="74"/>
      <c r="D33" s="99"/>
      <c r="E33" s="74"/>
      <c r="F33" s="67"/>
      <c r="G33" s="67"/>
      <c r="H33" s="67"/>
      <c r="I33" s="67"/>
      <c r="J33" s="67"/>
      <c r="K33" s="67"/>
      <c r="L33" s="67"/>
      <c r="M33" s="67"/>
      <c r="N33" s="67"/>
      <c r="O33" s="67"/>
      <c r="P33" s="67"/>
      <c r="Q33" s="67"/>
      <c r="R33" s="67"/>
      <c r="S33" s="67"/>
      <c r="T33" s="67"/>
      <c r="U33" s="67"/>
    </row>
    <row r="34" s="80" customFormat="1" ht="24" customHeight="1" spans="1:21">
      <c r="A34" s="74" t="s">
        <v>147</v>
      </c>
      <c r="B34" s="74" t="s">
        <v>148</v>
      </c>
      <c r="C34" s="74"/>
      <c r="D34" s="74"/>
      <c r="E34" s="74"/>
      <c r="F34" s="67"/>
      <c r="G34" s="67"/>
      <c r="H34" s="67"/>
      <c r="I34" s="67"/>
      <c r="J34" s="67"/>
      <c r="K34" s="67"/>
      <c r="L34" s="67"/>
      <c r="M34" s="67"/>
      <c r="N34" s="67"/>
      <c r="O34" s="67"/>
      <c r="P34" s="67"/>
      <c r="Q34" s="67"/>
      <c r="R34" s="67"/>
      <c r="S34" s="67"/>
      <c r="T34" s="67"/>
      <c r="U34" s="67"/>
    </row>
    <row r="35" s="80" customFormat="1" ht="14" customHeight="1" spans="1:21">
      <c r="A35" s="74"/>
      <c r="B35" s="99" t="s">
        <v>118</v>
      </c>
      <c r="C35" s="74"/>
      <c r="D35" s="99"/>
      <c r="E35" s="74"/>
      <c r="F35" s="67"/>
      <c r="G35" s="67"/>
      <c r="H35" s="67"/>
      <c r="I35" s="67"/>
      <c r="J35" s="67"/>
      <c r="K35" s="67"/>
      <c r="L35" s="67"/>
      <c r="M35" s="67"/>
      <c r="N35" s="67"/>
      <c r="O35" s="67"/>
      <c r="P35" s="67"/>
      <c r="Q35" s="67"/>
      <c r="R35" s="67"/>
      <c r="S35" s="67"/>
      <c r="T35" s="67"/>
      <c r="U35" s="67"/>
    </row>
    <row r="36" s="80" customFormat="1" ht="18" customHeight="1" spans="1:21">
      <c r="A36" s="74" t="s">
        <v>149</v>
      </c>
      <c r="B36" s="74" t="s">
        <v>150</v>
      </c>
      <c r="C36" s="74"/>
      <c r="D36" s="74"/>
      <c r="E36" s="67">
        <v>1</v>
      </c>
      <c r="F36" s="67"/>
      <c r="G36" s="67"/>
      <c r="H36" s="67">
        <f t="shared" ref="F36:O36" si="4">SUM(H37,H39,H40,H41)</f>
        <v>54.65</v>
      </c>
      <c r="I36" s="67">
        <f t="shared" si="4"/>
        <v>0</v>
      </c>
      <c r="J36" s="67">
        <f t="shared" si="4"/>
        <v>0</v>
      </c>
      <c r="K36" s="67">
        <f t="shared" si="4"/>
        <v>0</v>
      </c>
      <c r="L36" s="67">
        <f t="shared" si="4"/>
        <v>62</v>
      </c>
      <c r="M36" s="67">
        <f t="shared" si="4"/>
        <v>54.65</v>
      </c>
      <c r="N36" s="67">
        <f t="shared" si="4"/>
        <v>120</v>
      </c>
      <c r="O36" s="67">
        <f t="shared" si="4"/>
        <v>120</v>
      </c>
      <c r="P36" s="67"/>
      <c r="Q36" s="67"/>
      <c r="R36" s="67"/>
      <c r="S36" s="67"/>
      <c r="T36" s="67"/>
      <c r="U36" s="67"/>
    </row>
    <row r="37" s="80" customFormat="1" ht="25" customHeight="1" spans="1:21">
      <c r="A37" s="74">
        <v>1</v>
      </c>
      <c r="B37" s="99" t="s">
        <v>151</v>
      </c>
      <c r="C37" s="74"/>
      <c r="D37" s="99"/>
      <c r="E37" s="67">
        <v>1</v>
      </c>
      <c r="F37" s="67"/>
      <c r="G37" s="67"/>
      <c r="H37" s="67">
        <f>SUM(H38)</f>
        <v>54.65</v>
      </c>
      <c r="I37" s="67">
        <f t="shared" ref="I37:O37" si="5">SUM(I38)</f>
        <v>0</v>
      </c>
      <c r="J37" s="67">
        <f t="shared" si="5"/>
        <v>0</v>
      </c>
      <c r="K37" s="67">
        <f t="shared" si="5"/>
        <v>0</v>
      </c>
      <c r="L37" s="67">
        <f t="shared" si="5"/>
        <v>62</v>
      </c>
      <c r="M37" s="67">
        <f t="shared" si="5"/>
        <v>54.65</v>
      </c>
      <c r="N37" s="67">
        <f t="shared" si="5"/>
        <v>120</v>
      </c>
      <c r="O37" s="67">
        <f t="shared" si="5"/>
        <v>120</v>
      </c>
      <c r="P37" s="67"/>
      <c r="Q37" s="67"/>
      <c r="R37" s="67"/>
      <c r="S37" s="67"/>
      <c r="T37" s="67"/>
      <c r="U37" s="67"/>
    </row>
    <row r="38" s="3" customFormat="1" ht="56" customHeight="1" spans="1:21">
      <c r="A38" s="28">
        <v>1.2</v>
      </c>
      <c r="B38" s="29" t="s">
        <v>183</v>
      </c>
      <c r="C38" s="26" t="s">
        <v>138</v>
      </c>
      <c r="D38" s="26"/>
      <c r="E38" s="29" t="s">
        <v>154</v>
      </c>
      <c r="F38" s="29" t="s">
        <v>184</v>
      </c>
      <c r="G38" s="26" t="s">
        <v>185</v>
      </c>
      <c r="H38" s="26">
        <v>54.65</v>
      </c>
      <c r="I38" s="26"/>
      <c r="J38" s="26"/>
      <c r="K38" s="26"/>
      <c r="L38" s="26">
        <v>62</v>
      </c>
      <c r="M38" s="26">
        <f>H38</f>
        <v>54.65</v>
      </c>
      <c r="N38" s="26">
        <v>120</v>
      </c>
      <c r="O38" s="26">
        <v>120</v>
      </c>
      <c r="P38" s="33" t="s">
        <v>83</v>
      </c>
      <c r="Q38" s="33" t="s">
        <v>84</v>
      </c>
      <c r="R38" s="38" t="s">
        <v>186</v>
      </c>
      <c r="S38" s="28" t="s">
        <v>187</v>
      </c>
      <c r="T38" s="28" t="s">
        <v>187</v>
      </c>
      <c r="U38" s="28"/>
    </row>
    <row r="39" s="80" customFormat="1" ht="42" customHeight="1" spans="1:21">
      <c r="A39" s="74">
        <v>2</v>
      </c>
      <c r="B39" s="100" t="s">
        <v>152</v>
      </c>
      <c r="C39" s="74"/>
      <c r="D39" s="99"/>
      <c r="E39" s="99"/>
      <c r="F39" s="67"/>
      <c r="G39" s="67"/>
      <c r="H39" s="67"/>
      <c r="I39" s="67"/>
      <c r="J39" s="67"/>
      <c r="K39" s="67"/>
      <c r="L39" s="67"/>
      <c r="M39" s="67"/>
      <c r="N39" s="67"/>
      <c r="O39" s="67"/>
      <c r="P39" s="67"/>
      <c r="Q39" s="67"/>
      <c r="R39" s="67"/>
      <c r="S39" s="67"/>
      <c r="T39" s="67"/>
      <c r="U39" s="67"/>
    </row>
    <row r="40" s="80" customFormat="1" ht="23" customHeight="1" spans="1:21">
      <c r="A40" s="74">
        <v>3</v>
      </c>
      <c r="B40" s="99" t="s">
        <v>153</v>
      </c>
      <c r="C40" s="74"/>
      <c r="D40" s="99"/>
      <c r="E40" s="99"/>
      <c r="F40" s="67"/>
      <c r="G40" s="67"/>
      <c r="H40" s="67"/>
      <c r="I40" s="67"/>
      <c r="J40" s="67"/>
      <c r="K40" s="67"/>
      <c r="L40" s="67"/>
      <c r="M40" s="67"/>
      <c r="N40" s="67"/>
      <c r="O40" s="67"/>
      <c r="P40" s="67"/>
      <c r="Q40" s="67"/>
      <c r="R40" s="67"/>
      <c r="S40" s="67"/>
      <c r="T40" s="67"/>
      <c r="U40" s="67"/>
    </row>
    <row r="41" s="80" customFormat="1" ht="56" customHeight="1" spans="1:21">
      <c r="A41" s="74">
        <v>4</v>
      </c>
      <c r="B41" s="100" t="s">
        <v>158</v>
      </c>
      <c r="C41" s="74"/>
      <c r="D41" s="99"/>
      <c r="E41" s="99"/>
      <c r="F41" s="67"/>
      <c r="G41" s="67"/>
      <c r="H41" s="67"/>
      <c r="I41" s="67"/>
      <c r="J41" s="67"/>
      <c r="K41" s="67"/>
      <c r="L41" s="67"/>
      <c r="M41" s="67"/>
      <c r="N41" s="67"/>
      <c r="O41" s="67"/>
      <c r="P41" s="67"/>
      <c r="Q41" s="67"/>
      <c r="R41" s="67"/>
      <c r="S41" s="67"/>
      <c r="T41" s="67"/>
      <c r="U41" s="67"/>
    </row>
    <row r="42" s="78" customFormat="1" spans="1:21">
      <c r="A42" s="101" t="s">
        <v>159</v>
      </c>
      <c r="B42" s="102"/>
      <c r="C42" s="102"/>
      <c r="D42" s="102"/>
      <c r="E42" s="102"/>
      <c r="F42" s="102"/>
      <c r="G42" s="102"/>
      <c r="H42" s="102"/>
      <c r="I42" s="102"/>
      <c r="J42" s="102"/>
      <c r="K42" s="102"/>
      <c r="L42" s="102"/>
      <c r="M42" s="102"/>
      <c r="N42" s="102"/>
      <c r="O42" s="102"/>
      <c r="P42" s="102"/>
      <c r="Q42" s="102"/>
      <c r="R42" s="102"/>
      <c r="S42" s="102"/>
      <c r="T42" s="102"/>
      <c r="U42" s="102"/>
    </row>
    <row r="43" s="78" customFormat="1" spans="1:21">
      <c r="A43" s="101" t="s">
        <v>160</v>
      </c>
      <c r="B43" s="102"/>
      <c r="C43" s="102"/>
      <c r="D43" s="102"/>
      <c r="E43" s="102"/>
      <c r="F43" s="102"/>
      <c r="G43" s="102"/>
      <c r="H43" s="102"/>
      <c r="I43" s="102"/>
      <c r="J43" s="102"/>
      <c r="K43" s="102"/>
      <c r="L43" s="102"/>
      <c r="M43" s="102"/>
      <c r="N43" s="102"/>
      <c r="O43" s="102"/>
      <c r="P43" s="102"/>
      <c r="Q43" s="102"/>
      <c r="R43" s="102"/>
      <c r="S43" s="102"/>
      <c r="T43" s="102"/>
      <c r="U43" s="102"/>
    </row>
    <row r="44" s="78" customFormat="1" spans="1:21">
      <c r="A44" s="101"/>
      <c r="B44" s="102"/>
      <c r="C44" s="102"/>
      <c r="D44" s="102"/>
      <c r="E44" s="102"/>
      <c r="F44" s="102"/>
      <c r="G44" s="102"/>
      <c r="H44" s="102"/>
      <c r="I44" s="102"/>
      <c r="J44" s="102"/>
      <c r="K44" s="102"/>
      <c r="L44" s="102"/>
      <c r="M44" s="102"/>
      <c r="N44" s="102"/>
      <c r="O44" s="102"/>
      <c r="P44" s="102"/>
      <c r="Q44" s="102"/>
      <c r="R44" s="102"/>
      <c r="S44" s="102"/>
      <c r="T44" s="102"/>
      <c r="U44" s="102"/>
    </row>
  </sheetData>
  <mergeCells count="29">
    <mergeCell ref="A1:B1"/>
    <mergeCell ref="A2:U2"/>
    <mergeCell ref="A3:B3"/>
    <mergeCell ref="L3:M3"/>
    <mergeCell ref="H4:K4"/>
    <mergeCell ref="L4:O4"/>
    <mergeCell ref="P4:Q4"/>
    <mergeCell ref="L5:M5"/>
    <mergeCell ref="N5:O5"/>
    <mergeCell ref="A42:U42"/>
    <mergeCell ref="A43:U43"/>
    <mergeCell ref="A44:U44"/>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12 D12 C15 D15 C17 D17 D19 C21 C23 C26 C28 C30 C32 C34 C36 D36 D37 C18:C19 D21:D23 D25:D35 D39:D41">
      <formula1>"是、否"</formula1>
    </dataValidation>
    <dataValidation type="list" allowBlank="1" showInputMessage="1" showErrorMessage="1" sqref="C11 C14 C16 C20 C22 C25 C27 C29 C31 C33 C35 C37 C39 C40 C41">
      <formula1>"是,否"</formula1>
    </dataValidation>
    <dataValidation type="list" allowBlank="1" showInputMessage="1" showErrorMessage="1" sqref="D9 D10 D11 D13 D14 D16 D18 D20">
      <formula1>"产业发展,基础设施建设"</formula1>
    </dataValidation>
  </dataValidations>
  <printOptions horizontalCentered="1"/>
  <pageMargins left="0.590277777777778" right="0.590277777777778" top="0.786805555555556" bottom="0.786805555555556" header="0.5" footer="0.5"/>
  <pageSetup paperSize="9" scale="62"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5"/>
  <sheetViews>
    <sheetView zoomScale="70" zoomScaleNormal="70" workbookViewId="0">
      <selection activeCell="A2" sqref="A2:F2"/>
    </sheetView>
  </sheetViews>
  <sheetFormatPr defaultColWidth="9" defaultRowHeight="14.25"/>
  <cols>
    <col min="1" max="1" width="6.5" style="51" customWidth="1"/>
    <col min="2" max="2" width="26.7333333333333" style="48" customWidth="1"/>
    <col min="3" max="3" width="18.2083333333333" style="48" customWidth="1"/>
    <col min="4" max="4" width="19" style="48" customWidth="1"/>
    <col min="5" max="5" width="16.975" style="48" customWidth="1"/>
    <col min="6" max="6" width="14.5" style="48" customWidth="1"/>
    <col min="7" max="243" width="9" style="51"/>
  </cols>
  <sheetData>
    <row r="1" s="48" customFormat="1" ht="20.25" spans="1:3">
      <c r="A1" s="52" t="s">
        <v>188</v>
      </c>
      <c r="B1" s="52"/>
      <c r="C1" s="52"/>
    </row>
    <row r="2" s="49" customFormat="1" ht="30.75" customHeight="1" spans="1:6">
      <c r="A2" s="53" t="s">
        <v>189</v>
      </c>
      <c r="B2" s="53"/>
      <c r="C2" s="53"/>
      <c r="D2" s="53"/>
      <c r="E2" s="53"/>
      <c r="F2" s="53"/>
    </row>
    <row r="3" s="50" customFormat="1" ht="27" customHeight="1" spans="1:5">
      <c r="A3" s="54"/>
      <c r="B3" s="55"/>
      <c r="C3" s="56"/>
      <c r="D3" s="57"/>
      <c r="E3" s="57"/>
    </row>
    <row r="4" s="50" customFormat="1" ht="51" customHeight="1" spans="1:6">
      <c r="A4" s="58" t="s">
        <v>3</v>
      </c>
      <c r="B4" s="58" t="s">
        <v>190</v>
      </c>
      <c r="C4" s="58" t="s">
        <v>191</v>
      </c>
      <c r="D4" s="58" t="s">
        <v>192</v>
      </c>
      <c r="E4" s="58" t="s">
        <v>193</v>
      </c>
      <c r="F4" s="59" t="s">
        <v>62</v>
      </c>
    </row>
    <row r="5" s="50" customFormat="1" ht="18" customHeight="1" spans="1:6">
      <c r="A5" s="60"/>
      <c r="B5" s="61" t="s">
        <v>75</v>
      </c>
      <c r="C5" s="61">
        <f>SUM(C6,C9,C12,C15,C18,C21:C28)</f>
        <v>16536.37</v>
      </c>
      <c r="D5" s="61">
        <f>SUM(D6,D9,D12,D15,D18,D21:D28)</f>
        <v>322.55</v>
      </c>
      <c r="E5" s="61">
        <f>SUM(E6,E9,E12,E15,E18,E21:E28)</f>
        <v>332.55</v>
      </c>
      <c r="F5" s="62"/>
    </row>
    <row r="6" s="50" customFormat="1" ht="22" customHeight="1" spans="1:6">
      <c r="A6" s="63" t="s">
        <v>76</v>
      </c>
      <c r="B6" s="64" t="s">
        <v>77</v>
      </c>
      <c r="C6" s="65">
        <f>SUM(C7:C8)</f>
        <v>7438.62</v>
      </c>
      <c r="D6" s="66">
        <f>SUM(D7:D8)</f>
        <v>90.1</v>
      </c>
      <c r="E6" s="66">
        <f>SUM(E7:E8)</f>
        <v>77.9</v>
      </c>
      <c r="F6" s="62"/>
    </row>
    <row r="7" s="50" customFormat="1" ht="22" customHeight="1" spans="1:6">
      <c r="A7" s="67">
        <v>1</v>
      </c>
      <c r="B7" s="68" t="s">
        <v>89</v>
      </c>
      <c r="C7" s="69">
        <v>6281.96</v>
      </c>
      <c r="D7" s="66">
        <v>34.9</v>
      </c>
      <c r="E7" s="66">
        <v>77.9</v>
      </c>
      <c r="F7" s="62"/>
    </row>
    <row r="8" s="50" customFormat="1" ht="22" customHeight="1" spans="1:6">
      <c r="A8" s="67">
        <v>2</v>
      </c>
      <c r="B8" s="68" t="s">
        <v>80</v>
      </c>
      <c r="C8" s="69">
        <v>1156.66</v>
      </c>
      <c r="D8" s="66">
        <v>55.2</v>
      </c>
      <c r="E8" s="66"/>
      <c r="F8" s="62"/>
    </row>
    <row r="9" s="50" customFormat="1" ht="22" customHeight="1" spans="1:6">
      <c r="A9" s="63" t="s">
        <v>105</v>
      </c>
      <c r="B9" s="64" t="s">
        <v>106</v>
      </c>
      <c r="C9" s="65">
        <f>SUM(C10:C11)</f>
        <v>137</v>
      </c>
      <c r="D9" s="66">
        <f>SUM(D10:D11)</f>
        <v>128</v>
      </c>
      <c r="E9" s="66">
        <f>SUM(E10:E11)</f>
        <v>100</v>
      </c>
      <c r="F9" s="62"/>
    </row>
    <row r="10" s="50" customFormat="1" ht="22" customHeight="1" spans="1:6">
      <c r="A10" s="67">
        <v>1</v>
      </c>
      <c r="B10" s="68" t="s">
        <v>89</v>
      </c>
      <c r="C10" s="69">
        <v>137</v>
      </c>
      <c r="D10" s="66">
        <v>128</v>
      </c>
      <c r="E10" s="66"/>
      <c r="F10" s="62"/>
    </row>
    <row r="11" s="50" customFormat="1" ht="22" customHeight="1" spans="1:6">
      <c r="A11" s="67">
        <v>2</v>
      </c>
      <c r="B11" s="68" t="s">
        <v>80</v>
      </c>
      <c r="C11" s="69">
        <v>0</v>
      </c>
      <c r="D11" s="66"/>
      <c r="E11" s="66">
        <v>100</v>
      </c>
      <c r="F11" s="62"/>
    </row>
    <row r="12" s="50" customFormat="1" ht="22" customHeight="1" spans="1:6">
      <c r="A12" s="63" t="s">
        <v>119</v>
      </c>
      <c r="B12" s="70" t="s">
        <v>120</v>
      </c>
      <c r="C12" s="71">
        <f>SUM(C13:C14)</f>
        <v>456.73</v>
      </c>
      <c r="D12" s="66">
        <f>SUM(D13:D14)</f>
        <v>0</v>
      </c>
      <c r="E12" s="66">
        <f>SUM(E13:E14)</f>
        <v>0</v>
      </c>
      <c r="F12" s="62"/>
    </row>
    <row r="13" s="50" customFormat="1" ht="22" customHeight="1" spans="1:6">
      <c r="A13" s="67">
        <v>1</v>
      </c>
      <c r="B13" s="68" t="s">
        <v>89</v>
      </c>
      <c r="C13" s="69">
        <v>456.73</v>
      </c>
      <c r="D13" s="66"/>
      <c r="E13" s="66"/>
      <c r="F13" s="62"/>
    </row>
    <row r="14" s="50" customFormat="1" ht="22" customHeight="1" spans="1:6">
      <c r="A14" s="67">
        <v>2</v>
      </c>
      <c r="B14" s="72" t="s">
        <v>80</v>
      </c>
      <c r="C14" s="73"/>
      <c r="D14" s="66"/>
      <c r="E14" s="66"/>
      <c r="F14" s="62"/>
    </row>
    <row r="15" s="50" customFormat="1" ht="22" customHeight="1" spans="1:6">
      <c r="A15" s="63" t="s">
        <v>121</v>
      </c>
      <c r="B15" s="70" t="s">
        <v>122</v>
      </c>
      <c r="C15" s="71">
        <f>SUM(C16:C17)</f>
        <v>10</v>
      </c>
      <c r="D15" s="66">
        <f>SUM(D16:D17)</f>
        <v>10</v>
      </c>
      <c r="E15" s="66">
        <f>SUM(E16:E17)</f>
        <v>0</v>
      </c>
      <c r="F15" s="62"/>
    </row>
    <row r="16" s="50" customFormat="1" ht="22" customHeight="1" spans="1:6">
      <c r="A16" s="67">
        <v>1</v>
      </c>
      <c r="B16" s="68" t="s">
        <v>89</v>
      </c>
      <c r="C16" s="69"/>
      <c r="D16" s="66"/>
      <c r="E16" s="66"/>
      <c r="F16" s="62"/>
    </row>
    <row r="17" s="50" customFormat="1" ht="22" customHeight="1" spans="1:6">
      <c r="A17" s="67">
        <v>2</v>
      </c>
      <c r="B17" s="72" t="s">
        <v>80</v>
      </c>
      <c r="C17" s="73">
        <v>10</v>
      </c>
      <c r="D17" s="66">
        <v>10</v>
      </c>
      <c r="E17" s="66"/>
      <c r="F17" s="62"/>
    </row>
    <row r="18" s="50" customFormat="1" ht="22" customHeight="1" spans="1:6">
      <c r="A18" s="63" t="s">
        <v>127</v>
      </c>
      <c r="B18" s="64" t="s">
        <v>128</v>
      </c>
      <c r="C18" s="65">
        <f>SUM(C19:C20)</f>
        <v>3780</v>
      </c>
      <c r="D18" s="66">
        <f>SUM(D19:D20)</f>
        <v>0</v>
      </c>
      <c r="E18" s="66">
        <f>SUM(E19:E20)</f>
        <v>0</v>
      </c>
      <c r="F18" s="62"/>
    </row>
    <row r="19" s="50" customFormat="1" ht="22" customHeight="1" spans="1:6">
      <c r="A19" s="67">
        <v>1</v>
      </c>
      <c r="B19" s="68" t="s">
        <v>89</v>
      </c>
      <c r="C19" s="69">
        <v>2370</v>
      </c>
      <c r="D19" s="66"/>
      <c r="E19" s="66"/>
      <c r="F19" s="62"/>
    </row>
    <row r="20" s="50" customFormat="1" ht="22" customHeight="1" spans="1:6">
      <c r="A20" s="67">
        <v>2</v>
      </c>
      <c r="B20" s="68" t="s">
        <v>80</v>
      </c>
      <c r="C20" s="69">
        <v>1410</v>
      </c>
      <c r="D20" s="66"/>
      <c r="E20" s="66"/>
      <c r="F20" s="62"/>
    </row>
    <row r="21" s="50" customFormat="1" ht="22" customHeight="1" spans="1:6">
      <c r="A21" s="63" t="s">
        <v>129</v>
      </c>
      <c r="B21" s="70" t="s">
        <v>130</v>
      </c>
      <c r="C21" s="71">
        <v>1053.93</v>
      </c>
      <c r="D21" s="66"/>
      <c r="E21" s="66"/>
      <c r="F21" s="62"/>
    </row>
    <row r="22" s="50" customFormat="1" ht="22" customHeight="1" spans="1:6">
      <c r="A22" s="63" t="s">
        <v>131</v>
      </c>
      <c r="B22" s="64" t="s">
        <v>132</v>
      </c>
      <c r="C22" s="65">
        <v>129.5</v>
      </c>
      <c r="D22" s="66"/>
      <c r="E22" s="66">
        <v>100</v>
      </c>
      <c r="F22" s="62"/>
    </row>
    <row r="23" s="50" customFormat="1" ht="22" customHeight="1" spans="1:6">
      <c r="A23" s="63" t="s">
        <v>133</v>
      </c>
      <c r="B23" s="70" t="s">
        <v>134</v>
      </c>
      <c r="C23" s="71"/>
      <c r="D23" s="66"/>
      <c r="E23" s="66"/>
      <c r="F23" s="62"/>
    </row>
    <row r="24" s="50" customFormat="1" ht="22" customHeight="1" spans="1:6">
      <c r="A24" s="63" t="s">
        <v>135</v>
      </c>
      <c r="B24" s="70" t="s">
        <v>136</v>
      </c>
      <c r="C24" s="71">
        <v>490</v>
      </c>
      <c r="D24" s="66">
        <v>40</v>
      </c>
      <c r="E24" s="66"/>
      <c r="F24" s="62"/>
    </row>
    <row r="25" s="50" customFormat="1" ht="22" customHeight="1" spans="1:6">
      <c r="A25" s="63" t="s">
        <v>143</v>
      </c>
      <c r="B25" s="70" t="s">
        <v>144</v>
      </c>
      <c r="C25" s="71">
        <v>1167.27</v>
      </c>
      <c r="D25" s="66"/>
      <c r="E25" s="66"/>
      <c r="F25" s="62"/>
    </row>
    <row r="26" s="50" customFormat="1" ht="22" customHeight="1" spans="1:6">
      <c r="A26" s="63" t="s">
        <v>145</v>
      </c>
      <c r="B26" s="70" t="s">
        <v>146</v>
      </c>
      <c r="C26" s="71"/>
      <c r="D26" s="66"/>
      <c r="E26" s="66"/>
      <c r="F26" s="62"/>
    </row>
    <row r="27" s="50" customFormat="1" ht="22" customHeight="1" spans="1:6">
      <c r="A27" s="63" t="s">
        <v>147</v>
      </c>
      <c r="B27" s="70" t="s">
        <v>148</v>
      </c>
      <c r="C27" s="71"/>
      <c r="D27" s="66"/>
      <c r="E27" s="66"/>
      <c r="F27" s="62"/>
    </row>
    <row r="28" s="50" customFormat="1" ht="22" customHeight="1" spans="1:6">
      <c r="A28" s="63" t="s">
        <v>149</v>
      </c>
      <c r="B28" s="70" t="s">
        <v>150</v>
      </c>
      <c r="C28" s="71">
        <f>SUM(C29:C32)</f>
        <v>1873.32</v>
      </c>
      <c r="D28" s="66">
        <f>SUM(D29:D32)</f>
        <v>54.45</v>
      </c>
      <c r="E28" s="66">
        <f>SUM(E29:E32)</f>
        <v>54.65</v>
      </c>
      <c r="F28" s="62"/>
    </row>
    <row r="29" s="50" customFormat="1" ht="22" customHeight="1" spans="1:6">
      <c r="A29" s="74">
        <v>1</v>
      </c>
      <c r="B29" s="72" t="s">
        <v>151</v>
      </c>
      <c r="C29" s="73">
        <v>651.37</v>
      </c>
      <c r="D29" s="66"/>
      <c r="E29" s="66">
        <v>54.65</v>
      </c>
      <c r="F29" s="62"/>
    </row>
    <row r="30" s="50" customFormat="1" ht="27" customHeight="1" spans="1:6">
      <c r="A30" s="74">
        <v>2</v>
      </c>
      <c r="B30" s="72" t="s">
        <v>194</v>
      </c>
      <c r="C30" s="73">
        <v>200</v>
      </c>
      <c r="D30" s="66"/>
      <c r="E30" s="66"/>
      <c r="F30" s="62"/>
    </row>
    <row r="31" s="50" customFormat="1" ht="25" customHeight="1" spans="1:6">
      <c r="A31" s="74">
        <v>3</v>
      </c>
      <c r="B31" s="72" t="s">
        <v>153</v>
      </c>
      <c r="C31" s="73">
        <v>474.05</v>
      </c>
      <c r="D31" s="66">
        <v>54.45</v>
      </c>
      <c r="E31" s="66"/>
      <c r="F31" s="62"/>
    </row>
    <row r="32" s="50" customFormat="1" ht="52" customHeight="1" spans="1:6">
      <c r="A32" s="74">
        <v>4</v>
      </c>
      <c r="B32" s="72" t="s">
        <v>158</v>
      </c>
      <c r="C32" s="73">
        <v>547.9</v>
      </c>
      <c r="D32" s="66"/>
      <c r="E32" s="66"/>
      <c r="F32" s="62"/>
    </row>
    <row r="33" s="50" customFormat="1" ht="18" customHeight="1" spans="1:6">
      <c r="A33" s="60"/>
      <c r="B33" s="74"/>
      <c r="C33" s="63"/>
      <c r="D33" s="75"/>
      <c r="E33" s="75"/>
      <c r="F33" s="62"/>
    </row>
    <row r="34" s="51" customFormat="1" ht="23" customHeight="1" spans="1:256">
      <c r="A34" s="76" t="s">
        <v>195</v>
      </c>
      <c r="B34" s="76"/>
      <c r="C34" s="76"/>
      <c r="D34" s="76"/>
      <c r="E34" s="76"/>
      <c r="F34" s="76"/>
      <c r="IJ34"/>
      <c r="IK34"/>
      <c r="IL34"/>
      <c r="IM34"/>
      <c r="IN34"/>
      <c r="IO34"/>
      <c r="IP34"/>
      <c r="IQ34"/>
      <c r="IR34"/>
      <c r="IS34"/>
      <c r="IT34"/>
      <c r="IU34"/>
      <c r="IV34"/>
    </row>
    <row r="35" s="51" customFormat="1" ht="31" customHeight="1" spans="1:256">
      <c r="A35" s="77" t="s">
        <v>196</v>
      </c>
      <c r="B35" s="77"/>
      <c r="C35" s="77"/>
      <c r="D35" s="77"/>
      <c r="E35" s="77"/>
      <c r="F35" s="77"/>
      <c r="IJ35"/>
      <c r="IK35"/>
      <c r="IL35"/>
      <c r="IM35"/>
      <c r="IN35"/>
      <c r="IO35"/>
      <c r="IP35"/>
      <c r="IQ35"/>
      <c r="IR35"/>
      <c r="IS35"/>
      <c r="IT35"/>
      <c r="IU35"/>
      <c r="IV35"/>
    </row>
  </sheetData>
  <mergeCells count="5">
    <mergeCell ref="A1:B1"/>
    <mergeCell ref="A2:F2"/>
    <mergeCell ref="A3:B3"/>
    <mergeCell ref="A34:F34"/>
    <mergeCell ref="A35:F35"/>
  </mergeCells>
  <printOptions horizontalCentered="1"/>
  <pageMargins left="0.751388888888889" right="0.751388888888889" top="1" bottom="1" header="0.5" footer="0.5"/>
  <pageSetup paperSize="9" scale="78"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0"/>
  <sheetViews>
    <sheetView zoomScaleSheetLayoutView="60" workbookViewId="0">
      <pane xSplit="2" ySplit="7" topLeftCell="C8" activePane="bottomRight" state="frozen"/>
      <selection/>
      <selection pane="topRight"/>
      <selection pane="bottomLeft"/>
      <selection pane="bottomRight" activeCell="F8" sqref="F8"/>
    </sheetView>
  </sheetViews>
  <sheetFormatPr defaultColWidth="9" defaultRowHeight="14.25"/>
  <cols>
    <col min="1" max="1" width="4.225" style="4" customWidth="1"/>
    <col min="2" max="2" width="19.25" style="5" customWidth="1"/>
    <col min="3" max="3" width="5" style="5" customWidth="1"/>
    <col min="4" max="4" width="12.75" style="5" customWidth="1"/>
    <col min="5" max="5" width="8" style="5" customWidth="1"/>
    <col min="6" max="6" width="29.5" style="5" customWidth="1"/>
    <col min="7" max="7" width="8.25" style="5" customWidth="1"/>
    <col min="8" max="8" width="9.875" style="5" customWidth="1"/>
    <col min="9" max="11" width="4.5" style="5" customWidth="1"/>
    <col min="12" max="12" width="4.875" style="5" customWidth="1"/>
    <col min="13" max="13" width="9.25" style="5" customWidth="1"/>
    <col min="14" max="14" width="7.25" style="5" customWidth="1"/>
    <col min="15" max="17" width="7.75" style="5" customWidth="1"/>
    <col min="18" max="18" width="31.925" style="5" customWidth="1"/>
    <col min="19" max="19" width="9.075" style="5" customWidth="1"/>
    <col min="20" max="20" width="7" style="5" customWidth="1"/>
    <col min="21" max="21" width="4.875" style="5" customWidth="1"/>
    <col min="22" max="22" width="5.25" style="5" customWidth="1"/>
    <col min="23" max="16383" width="9" style="1"/>
    <col min="16384" max="16384" width="9" style="6"/>
  </cols>
  <sheetData>
    <row r="1" s="1" customFormat="1" ht="20.25" spans="1:10">
      <c r="A1" s="7" t="s">
        <v>197</v>
      </c>
      <c r="B1" s="8"/>
      <c r="C1" s="8"/>
      <c r="D1" s="8"/>
      <c r="E1" s="9"/>
      <c r="F1" s="5"/>
      <c r="G1" s="5"/>
      <c r="H1" s="10"/>
      <c r="I1" s="30"/>
      <c r="J1" s="30"/>
    </row>
    <row r="2" s="2" customFormat="1" ht="21" customHeight="1" spans="1:21">
      <c r="A2" s="11" t="s">
        <v>198</v>
      </c>
      <c r="B2" s="11"/>
      <c r="C2" s="11"/>
      <c r="D2" s="11"/>
      <c r="E2" s="11"/>
      <c r="F2" s="11"/>
      <c r="G2" s="11"/>
      <c r="H2" s="11"/>
      <c r="I2" s="11"/>
      <c r="J2" s="11"/>
      <c r="K2" s="11"/>
      <c r="L2" s="11"/>
      <c r="M2" s="11"/>
      <c r="N2" s="11"/>
      <c r="O2" s="11"/>
      <c r="P2" s="11"/>
      <c r="Q2" s="11"/>
      <c r="R2" s="11"/>
      <c r="S2" s="11"/>
      <c r="T2" s="11"/>
      <c r="U2" s="11"/>
    </row>
    <row r="3" s="3" customFormat="1" ht="14.1" customHeight="1" spans="1:21">
      <c r="A3" s="12" t="s">
        <v>199</v>
      </c>
      <c r="B3" s="12"/>
      <c r="C3" s="13"/>
      <c r="D3" s="13"/>
      <c r="E3" s="13"/>
      <c r="F3" s="14"/>
      <c r="G3" s="14"/>
      <c r="H3" s="15"/>
      <c r="I3" s="15"/>
      <c r="J3" s="15"/>
      <c r="K3" s="15"/>
      <c r="L3" s="15"/>
      <c r="M3" s="15"/>
      <c r="N3" s="15"/>
      <c r="O3" s="15"/>
      <c r="P3" s="15"/>
      <c r="Q3" s="15"/>
      <c r="R3" s="15"/>
      <c r="S3" s="15"/>
      <c r="T3" s="15"/>
      <c r="U3" s="34"/>
    </row>
    <row r="4" s="3" customFormat="1" ht="39" customHeight="1" spans="1:21">
      <c r="A4" s="16" t="s">
        <v>3</v>
      </c>
      <c r="B4" s="17" t="s">
        <v>50</v>
      </c>
      <c r="C4" s="17" t="s">
        <v>200</v>
      </c>
      <c r="D4" s="18" t="s">
        <v>52</v>
      </c>
      <c r="E4" s="19" t="s">
        <v>53</v>
      </c>
      <c r="F4" s="17" t="s">
        <v>54</v>
      </c>
      <c r="G4" s="17" t="s">
        <v>55</v>
      </c>
      <c r="H4" s="20" t="s">
        <v>56</v>
      </c>
      <c r="I4" s="20"/>
      <c r="J4" s="20"/>
      <c r="K4" s="31"/>
      <c r="L4" s="17" t="s">
        <v>57</v>
      </c>
      <c r="M4" s="17"/>
      <c r="N4" s="17"/>
      <c r="O4" s="17"/>
      <c r="P4" s="17" t="s">
        <v>58</v>
      </c>
      <c r="Q4" s="17"/>
      <c r="R4" s="35" t="s">
        <v>59</v>
      </c>
      <c r="S4" s="16" t="s">
        <v>60</v>
      </c>
      <c r="T4" s="16" t="s">
        <v>201</v>
      </c>
      <c r="U4" s="16" t="s">
        <v>62</v>
      </c>
    </row>
    <row r="5" s="3" customFormat="1" ht="42" customHeight="1" spans="1:21">
      <c r="A5" s="16"/>
      <c r="B5" s="17"/>
      <c r="C5" s="17"/>
      <c r="D5" s="18"/>
      <c r="E5" s="21"/>
      <c r="F5" s="17"/>
      <c r="G5" s="17"/>
      <c r="H5" s="22" t="s">
        <v>63</v>
      </c>
      <c r="I5" s="19" t="s">
        <v>64</v>
      </c>
      <c r="J5" s="19" t="s">
        <v>65</v>
      </c>
      <c r="K5" s="19" t="s">
        <v>66</v>
      </c>
      <c r="L5" s="17" t="s">
        <v>67</v>
      </c>
      <c r="M5" s="17"/>
      <c r="N5" s="17" t="s">
        <v>68</v>
      </c>
      <c r="O5" s="17"/>
      <c r="P5" s="17" t="s">
        <v>69</v>
      </c>
      <c r="Q5" s="17" t="s">
        <v>70</v>
      </c>
      <c r="R5" s="36"/>
      <c r="S5" s="16"/>
      <c r="T5" s="16"/>
      <c r="U5" s="16"/>
    </row>
    <row r="6" s="3" customFormat="1" ht="26.1" customHeight="1" spans="1:21">
      <c r="A6" s="16"/>
      <c r="B6" s="17"/>
      <c r="C6" s="17"/>
      <c r="D6" s="18"/>
      <c r="E6" s="23"/>
      <c r="F6" s="17"/>
      <c r="G6" s="17"/>
      <c r="H6" s="24"/>
      <c r="I6" s="23"/>
      <c r="J6" s="23"/>
      <c r="K6" s="23"/>
      <c r="L6" s="17" t="s">
        <v>71</v>
      </c>
      <c r="M6" s="17" t="s">
        <v>72</v>
      </c>
      <c r="N6" s="17" t="s">
        <v>73</v>
      </c>
      <c r="O6" s="17" t="s">
        <v>74</v>
      </c>
      <c r="P6" s="17"/>
      <c r="Q6" s="17"/>
      <c r="R6" s="37"/>
      <c r="S6" s="16"/>
      <c r="T6" s="16"/>
      <c r="U6" s="16"/>
    </row>
    <row r="7" s="3" customFormat="1" ht="18" customHeight="1" spans="1:21">
      <c r="A7" s="16"/>
      <c r="B7" s="17" t="s">
        <v>75</v>
      </c>
      <c r="C7" s="17"/>
      <c r="D7" s="17"/>
      <c r="E7" s="17">
        <f t="shared" ref="E7:O7" si="0">E8+E32+E37+E41+E44+E56+E60+E63+E65+E70+E73+E75+E77</f>
        <v>51</v>
      </c>
      <c r="F7" s="25">
        <f>(H8+H32+H37+H44)/H7*100</f>
        <v>71.4325453530611</v>
      </c>
      <c r="G7" s="26"/>
      <c r="H7" s="17">
        <f t="shared" si="0"/>
        <v>16536.37</v>
      </c>
      <c r="I7" s="17">
        <f t="shared" si="0"/>
        <v>0</v>
      </c>
      <c r="J7" s="17">
        <f t="shared" si="0"/>
        <v>0</v>
      </c>
      <c r="K7" s="17">
        <f t="shared" si="0"/>
        <v>21</v>
      </c>
      <c r="L7" s="17">
        <f t="shared" si="0"/>
        <v>889</v>
      </c>
      <c r="M7" s="32">
        <f t="shared" si="0"/>
        <v>16536.37</v>
      </c>
      <c r="N7" s="17">
        <f t="shared" si="0"/>
        <v>17469</v>
      </c>
      <c r="O7" s="17">
        <f t="shared" si="0"/>
        <v>52381</v>
      </c>
      <c r="P7" s="17"/>
      <c r="Q7" s="17"/>
      <c r="R7" s="16"/>
      <c r="S7" s="28"/>
      <c r="T7" s="28"/>
      <c r="U7" s="28"/>
    </row>
    <row r="8" s="3" customFormat="1" ht="15" customHeight="1" spans="1:21">
      <c r="A8" s="16" t="s">
        <v>76</v>
      </c>
      <c r="B8" s="27" t="s">
        <v>77</v>
      </c>
      <c r="C8" s="27"/>
      <c r="D8" s="27"/>
      <c r="E8" s="17">
        <v>22</v>
      </c>
      <c r="F8" s="26"/>
      <c r="G8" s="26"/>
      <c r="H8" s="26">
        <f t="shared" ref="H8:O8" si="1">SUM(H9:H31)</f>
        <v>7438.62</v>
      </c>
      <c r="I8" s="26">
        <f t="shared" si="1"/>
        <v>0</v>
      </c>
      <c r="J8" s="26">
        <f t="shared" si="1"/>
        <v>0</v>
      </c>
      <c r="K8" s="26">
        <f t="shared" si="1"/>
        <v>21</v>
      </c>
      <c r="L8" s="26">
        <f t="shared" si="1"/>
        <v>283</v>
      </c>
      <c r="M8" s="26">
        <f t="shared" si="1"/>
        <v>7438.62</v>
      </c>
      <c r="N8" s="26">
        <f t="shared" si="1"/>
        <v>5826</v>
      </c>
      <c r="O8" s="26">
        <f t="shared" si="1"/>
        <v>20257</v>
      </c>
      <c r="P8" s="26"/>
      <c r="Q8" s="26"/>
      <c r="R8" s="28"/>
      <c r="S8" s="28"/>
      <c r="T8" s="28"/>
      <c r="U8" s="28"/>
    </row>
    <row r="9" s="3" customFormat="1" ht="81.95" customHeight="1" spans="1:21">
      <c r="A9" s="28">
        <v>1</v>
      </c>
      <c r="B9" s="29" t="s">
        <v>202</v>
      </c>
      <c r="C9" s="26" t="s">
        <v>79</v>
      </c>
      <c r="D9" s="29" t="s">
        <v>89</v>
      </c>
      <c r="E9" s="29" t="s">
        <v>203</v>
      </c>
      <c r="F9" s="29" t="s">
        <v>204</v>
      </c>
      <c r="G9" s="26"/>
      <c r="H9" s="26">
        <v>322</v>
      </c>
      <c r="I9" s="26"/>
      <c r="J9" s="26"/>
      <c r="K9" s="26"/>
      <c r="L9" s="26">
        <v>56</v>
      </c>
      <c r="M9" s="26">
        <f t="shared" ref="M9:M12" si="2">H9</f>
        <v>322</v>
      </c>
      <c r="N9" s="26">
        <v>988</v>
      </c>
      <c r="O9" s="26">
        <v>2964</v>
      </c>
      <c r="P9" s="33" t="s">
        <v>83</v>
      </c>
      <c r="Q9" s="33" t="s">
        <v>84</v>
      </c>
      <c r="R9" s="38" t="s">
        <v>205</v>
      </c>
      <c r="S9" s="28" t="s">
        <v>86</v>
      </c>
      <c r="T9" s="28" t="s">
        <v>87</v>
      </c>
      <c r="U9" s="28"/>
    </row>
    <row r="10" s="3" customFormat="1" ht="104.1" customHeight="1" spans="1:21">
      <c r="A10" s="28">
        <v>2</v>
      </c>
      <c r="B10" s="29" t="s">
        <v>78</v>
      </c>
      <c r="C10" s="26" t="s">
        <v>79</v>
      </c>
      <c r="D10" s="29" t="s">
        <v>80</v>
      </c>
      <c r="E10" s="29" t="s">
        <v>81</v>
      </c>
      <c r="F10" s="29" t="s">
        <v>82</v>
      </c>
      <c r="G10" s="26"/>
      <c r="H10" s="26">
        <v>52.2</v>
      </c>
      <c r="I10" s="26"/>
      <c r="J10" s="26"/>
      <c r="K10" s="26"/>
      <c r="L10" s="26">
        <v>21</v>
      </c>
      <c r="M10" s="26">
        <f t="shared" si="2"/>
        <v>52.2</v>
      </c>
      <c r="N10" s="26">
        <v>632</v>
      </c>
      <c r="O10" s="26">
        <v>1831</v>
      </c>
      <c r="P10" s="33" t="s">
        <v>83</v>
      </c>
      <c r="Q10" s="33" t="s">
        <v>84</v>
      </c>
      <c r="R10" s="38" t="s">
        <v>85</v>
      </c>
      <c r="S10" s="28" t="s">
        <v>86</v>
      </c>
      <c r="T10" s="28" t="s">
        <v>87</v>
      </c>
      <c r="U10" s="28"/>
    </row>
    <row r="11" s="3" customFormat="1" ht="39" customHeight="1" spans="1:21">
      <c r="A11" s="28">
        <v>3</v>
      </c>
      <c r="B11" s="29" t="s">
        <v>165</v>
      </c>
      <c r="C11" s="26" t="s">
        <v>79</v>
      </c>
      <c r="D11" s="29" t="s">
        <v>89</v>
      </c>
      <c r="E11" s="29" t="s">
        <v>166</v>
      </c>
      <c r="F11" s="29" t="s">
        <v>167</v>
      </c>
      <c r="G11" s="26"/>
      <c r="H11" s="26">
        <v>212.1</v>
      </c>
      <c r="I11" s="26"/>
      <c r="J11" s="26"/>
      <c r="K11" s="26"/>
      <c r="L11" s="26">
        <v>32</v>
      </c>
      <c r="M11" s="26">
        <f t="shared" si="2"/>
        <v>212.1</v>
      </c>
      <c r="N11" s="26">
        <v>8</v>
      </c>
      <c r="O11" s="26">
        <v>33</v>
      </c>
      <c r="P11" s="33" t="s">
        <v>83</v>
      </c>
      <c r="Q11" s="33" t="s">
        <v>84</v>
      </c>
      <c r="R11" s="38" t="s">
        <v>168</v>
      </c>
      <c r="S11" s="28" t="s">
        <v>169</v>
      </c>
      <c r="T11" s="28" t="s">
        <v>87</v>
      </c>
      <c r="U11" s="28"/>
    </row>
    <row r="12" s="3" customFormat="1" ht="53.1" customHeight="1" spans="1:21">
      <c r="A12" s="28">
        <v>4</v>
      </c>
      <c r="B12" s="29" t="s">
        <v>206</v>
      </c>
      <c r="C12" s="26" t="s">
        <v>79</v>
      </c>
      <c r="D12" s="29" t="s">
        <v>89</v>
      </c>
      <c r="E12" s="29" t="s">
        <v>203</v>
      </c>
      <c r="F12" s="29" t="s">
        <v>207</v>
      </c>
      <c r="G12" s="26"/>
      <c r="H12" s="26">
        <v>58.85</v>
      </c>
      <c r="I12" s="26"/>
      <c r="J12" s="26"/>
      <c r="K12" s="26"/>
      <c r="L12" s="26">
        <v>62</v>
      </c>
      <c r="M12" s="26">
        <f t="shared" si="2"/>
        <v>58.85</v>
      </c>
      <c r="N12" s="26">
        <v>238</v>
      </c>
      <c r="O12" s="26">
        <v>950</v>
      </c>
      <c r="P12" s="33" t="s">
        <v>83</v>
      </c>
      <c r="Q12" s="33" t="s">
        <v>84</v>
      </c>
      <c r="R12" s="38" t="s">
        <v>208</v>
      </c>
      <c r="S12" s="28" t="s">
        <v>86</v>
      </c>
      <c r="T12" s="28" t="s">
        <v>87</v>
      </c>
      <c r="U12" s="28"/>
    </row>
    <row r="13" s="3" customFormat="1" ht="149.1" customHeight="1" spans="1:21">
      <c r="A13" s="28">
        <v>5</v>
      </c>
      <c r="B13" s="29" t="s">
        <v>88</v>
      </c>
      <c r="C13" s="26" t="s">
        <v>79</v>
      </c>
      <c r="D13" s="29" t="s">
        <v>89</v>
      </c>
      <c r="E13" s="29" t="s">
        <v>90</v>
      </c>
      <c r="F13" s="29" t="s">
        <v>91</v>
      </c>
      <c r="G13" s="26"/>
      <c r="H13" s="26">
        <v>19.7</v>
      </c>
      <c r="I13" s="26"/>
      <c r="J13" s="26"/>
      <c r="K13" s="26"/>
      <c r="L13" s="26">
        <v>1</v>
      </c>
      <c r="M13" s="26">
        <v>19.7</v>
      </c>
      <c r="N13" s="26">
        <v>73</v>
      </c>
      <c r="O13" s="26">
        <v>336</v>
      </c>
      <c r="P13" s="33" t="s">
        <v>83</v>
      </c>
      <c r="Q13" s="33" t="s">
        <v>84</v>
      </c>
      <c r="R13" s="38" t="s">
        <v>92</v>
      </c>
      <c r="S13" s="28" t="s">
        <v>93</v>
      </c>
      <c r="T13" s="28" t="s">
        <v>87</v>
      </c>
      <c r="U13" s="28"/>
    </row>
    <row r="14" s="3" customFormat="1" ht="62.1" customHeight="1" spans="1:21">
      <c r="A14" s="28">
        <v>6</v>
      </c>
      <c r="B14" s="29" t="s">
        <v>94</v>
      </c>
      <c r="C14" s="26" t="s">
        <v>79</v>
      </c>
      <c r="D14" s="29" t="s">
        <v>89</v>
      </c>
      <c r="E14" s="29" t="s">
        <v>95</v>
      </c>
      <c r="F14" s="29" t="s">
        <v>96</v>
      </c>
      <c r="G14" s="26"/>
      <c r="H14" s="26">
        <v>15.2</v>
      </c>
      <c r="I14" s="26"/>
      <c r="J14" s="26"/>
      <c r="K14" s="26">
        <v>21</v>
      </c>
      <c r="L14" s="26">
        <v>2</v>
      </c>
      <c r="M14" s="26">
        <v>15.2</v>
      </c>
      <c r="N14" s="26">
        <v>45</v>
      </c>
      <c r="O14" s="26">
        <v>52</v>
      </c>
      <c r="P14" s="33" t="s">
        <v>83</v>
      </c>
      <c r="Q14" s="33" t="s">
        <v>84</v>
      </c>
      <c r="R14" s="38" t="s">
        <v>97</v>
      </c>
      <c r="S14" s="28" t="s">
        <v>98</v>
      </c>
      <c r="T14" s="28" t="s">
        <v>87</v>
      </c>
      <c r="U14" s="28"/>
    </row>
    <row r="15" s="3" customFormat="1" ht="57" customHeight="1" spans="1:21">
      <c r="A15" s="28">
        <v>7</v>
      </c>
      <c r="B15" s="29" t="s">
        <v>209</v>
      </c>
      <c r="C15" s="26" t="s">
        <v>79</v>
      </c>
      <c r="D15" s="29" t="s">
        <v>89</v>
      </c>
      <c r="E15" s="29" t="s">
        <v>210</v>
      </c>
      <c r="F15" s="29" t="s">
        <v>211</v>
      </c>
      <c r="G15" s="26"/>
      <c r="H15" s="26">
        <v>46</v>
      </c>
      <c r="I15" s="26"/>
      <c r="J15" s="26"/>
      <c r="K15" s="26"/>
      <c r="L15" s="26">
        <v>1</v>
      </c>
      <c r="M15" s="26">
        <f t="shared" ref="M15:M30" si="3">H15</f>
        <v>46</v>
      </c>
      <c r="N15" s="26">
        <v>12</v>
      </c>
      <c r="O15" s="26">
        <v>42</v>
      </c>
      <c r="P15" s="33" t="s">
        <v>83</v>
      </c>
      <c r="Q15" s="33" t="s">
        <v>84</v>
      </c>
      <c r="R15" s="38" t="s">
        <v>212</v>
      </c>
      <c r="S15" s="28" t="s">
        <v>117</v>
      </c>
      <c r="T15" s="28" t="s">
        <v>87</v>
      </c>
      <c r="U15" s="28"/>
    </row>
    <row r="16" s="3" customFormat="1" ht="168.95" customHeight="1" spans="1:21">
      <c r="A16" s="28">
        <v>8</v>
      </c>
      <c r="B16" s="29" t="s">
        <v>213</v>
      </c>
      <c r="C16" s="26" t="s">
        <v>79</v>
      </c>
      <c r="D16" s="29" t="s">
        <v>89</v>
      </c>
      <c r="E16" s="29" t="s">
        <v>171</v>
      </c>
      <c r="F16" s="29" t="s">
        <v>214</v>
      </c>
      <c r="G16" s="26"/>
      <c r="H16" s="26">
        <v>1730</v>
      </c>
      <c r="I16" s="26"/>
      <c r="J16" s="26"/>
      <c r="K16" s="26"/>
      <c r="L16" s="26">
        <v>1</v>
      </c>
      <c r="M16" s="26">
        <f t="shared" si="3"/>
        <v>1730</v>
      </c>
      <c r="N16" s="26">
        <v>1024</v>
      </c>
      <c r="O16" s="26">
        <v>3990</v>
      </c>
      <c r="P16" s="33" t="s">
        <v>83</v>
      </c>
      <c r="Q16" s="33" t="s">
        <v>84</v>
      </c>
      <c r="R16" s="38" t="s">
        <v>215</v>
      </c>
      <c r="S16" s="28" t="s">
        <v>216</v>
      </c>
      <c r="T16" s="28" t="s">
        <v>174</v>
      </c>
      <c r="U16" s="28"/>
    </row>
    <row r="17" s="3" customFormat="1" ht="81" customHeight="1" spans="1:21">
      <c r="A17" s="28">
        <v>9</v>
      </c>
      <c r="B17" s="29" t="s">
        <v>170</v>
      </c>
      <c r="C17" s="26" t="s">
        <v>79</v>
      </c>
      <c r="D17" s="29" t="s">
        <v>89</v>
      </c>
      <c r="E17" s="29" t="s">
        <v>171</v>
      </c>
      <c r="F17" s="29" t="s">
        <v>172</v>
      </c>
      <c r="G17" s="26"/>
      <c r="H17" s="26">
        <v>587.12</v>
      </c>
      <c r="I17" s="26"/>
      <c r="J17" s="26"/>
      <c r="K17" s="26"/>
      <c r="L17" s="26">
        <v>69</v>
      </c>
      <c r="M17" s="26">
        <f t="shared" si="3"/>
        <v>587.12</v>
      </c>
      <c r="N17" s="26">
        <v>1227</v>
      </c>
      <c r="O17" s="26">
        <v>4205</v>
      </c>
      <c r="P17" s="33" t="s">
        <v>83</v>
      </c>
      <c r="Q17" s="33" t="s">
        <v>84</v>
      </c>
      <c r="R17" s="38" t="s">
        <v>173</v>
      </c>
      <c r="S17" s="28" t="s">
        <v>174</v>
      </c>
      <c r="T17" s="28" t="s">
        <v>174</v>
      </c>
      <c r="U17" s="28"/>
    </row>
    <row r="18" s="3" customFormat="1" ht="57" customHeight="1" spans="1:21">
      <c r="A18" s="28">
        <v>10</v>
      </c>
      <c r="B18" s="29" t="s">
        <v>217</v>
      </c>
      <c r="C18" s="26" t="s">
        <v>79</v>
      </c>
      <c r="D18" s="29" t="s">
        <v>80</v>
      </c>
      <c r="E18" s="29" t="s">
        <v>218</v>
      </c>
      <c r="F18" s="29" t="s">
        <v>219</v>
      </c>
      <c r="G18" s="26"/>
      <c r="H18" s="26">
        <v>18.72</v>
      </c>
      <c r="I18" s="26"/>
      <c r="J18" s="26"/>
      <c r="K18" s="26"/>
      <c r="L18" s="26">
        <v>1</v>
      </c>
      <c r="M18" s="26">
        <f t="shared" si="3"/>
        <v>18.72</v>
      </c>
      <c r="N18" s="26">
        <v>31</v>
      </c>
      <c r="O18" s="26">
        <v>132</v>
      </c>
      <c r="P18" s="26" t="s">
        <v>220</v>
      </c>
      <c r="Q18" s="26" t="s">
        <v>115</v>
      </c>
      <c r="R18" s="38" t="s">
        <v>221</v>
      </c>
      <c r="S18" s="28" t="s">
        <v>222</v>
      </c>
      <c r="T18" s="28" t="s">
        <v>87</v>
      </c>
      <c r="U18" s="28"/>
    </row>
    <row r="19" s="3" customFormat="1" ht="69.95" customHeight="1" spans="1:21">
      <c r="A19" s="28">
        <v>11</v>
      </c>
      <c r="B19" s="29" t="s">
        <v>223</v>
      </c>
      <c r="C19" s="26" t="s">
        <v>79</v>
      </c>
      <c r="D19" s="29" t="s">
        <v>89</v>
      </c>
      <c r="E19" s="29" t="s">
        <v>224</v>
      </c>
      <c r="F19" s="29" t="s">
        <v>225</v>
      </c>
      <c r="G19" s="26"/>
      <c r="H19" s="26">
        <v>120</v>
      </c>
      <c r="I19" s="26"/>
      <c r="J19" s="26"/>
      <c r="K19" s="26"/>
      <c r="L19" s="26">
        <v>1</v>
      </c>
      <c r="M19" s="26">
        <f t="shared" si="3"/>
        <v>120</v>
      </c>
      <c r="N19" s="26">
        <v>52</v>
      </c>
      <c r="O19" s="26">
        <v>206</v>
      </c>
      <c r="P19" s="26" t="s">
        <v>220</v>
      </c>
      <c r="Q19" s="26" t="s">
        <v>115</v>
      </c>
      <c r="R19" s="38" t="s">
        <v>226</v>
      </c>
      <c r="S19" s="28" t="s">
        <v>222</v>
      </c>
      <c r="T19" s="28" t="s">
        <v>87</v>
      </c>
      <c r="U19" s="28"/>
    </row>
    <row r="20" s="3" customFormat="1" ht="56.1" customHeight="1" spans="1:21">
      <c r="A20" s="28">
        <v>12</v>
      </c>
      <c r="B20" s="29" t="s">
        <v>227</v>
      </c>
      <c r="C20" s="26" t="s">
        <v>79</v>
      </c>
      <c r="D20" s="29" t="s">
        <v>80</v>
      </c>
      <c r="E20" s="29" t="s">
        <v>100</v>
      </c>
      <c r="F20" s="29" t="s">
        <v>228</v>
      </c>
      <c r="G20" s="26"/>
      <c r="H20" s="26">
        <v>49</v>
      </c>
      <c r="I20" s="26"/>
      <c r="J20" s="26"/>
      <c r="K20" s="26"/>
      <c r="L20" s="26">
        <v>1</v>
      </c>
      <c r="M20" s="26">
        <f t="shared" si="3"/>
        <v>49</v>
      </c>
      <c r="N20" s="26">
        <v>12</v>
      </c>
      <c r="O20" s="26">
        <v>51</v>
      </c>
      <c r="P20" s="26" t="s">
        <v>220</v>
      </c>
      <c r="Q20" s="26" t="s">
        <v>115</v>
      </c>
      <c r="R20" s="38" t="s">
        <v>229</v>
      </c>
      <c r="S20" s="28" t="s">
        <v>103</v>
      </c>
      <c r="T20" s="28" t="s">
        <v>87</v>
      </c>
      <c r="U20" s="28"/>
    </row>
    <row r="21" s="3" customFormat="1" ht="72" customHeight="1" spans="1:21">
      <c r="A21" s="28">
        <v>13</v>
      </c>
      <c r="B21" s="29" t="s">
        <v>99</v>
      </c>
      <c r="C21" s="26" t="s">
        <v>79</v>
      </c>
      <c r="D21" s="29" t="s">
        <v>80</v>
      </c>
      <c r="E21" s="29" t="s">
        <v>100</v>
      </c>
      <c r="F21" s="29" t="s">
        <v>101</v>
      </c>
      <c r="G21" s="26"/>
      <c r="H21" s="26">
        <v>3</v>
      </c>
      <c r="I21" s="26"/>
      <c r="J21" s="26"/>
      <c r="K21" s="26"/>
      <c r="L21" s="26">
        <v>1</v>
      </c>
      <c r="M21" s="26">
        <f t="shared" si="3"/>
        <v>3</v>
      </c>
      <c r="N21" s="26">
        <v>10</v>
      </c>
      <c r="O21" s="26">
        <v>46</v>
      </c>
      <c r="P21" s="33" t="s">
        <v>83</v>
      </c>
      <c r="Q21" s="33" t="s">
        <v>84</v>
      </c>
      <c r="R21" s="38" t="s">
        <v>102</v>
      </c>
      <c r="S21" s="28" t="s">
        <v>103</v>
      </c>
      <c r="T21" s="28" t="s">
        <v>87</v>
      </c>
      <c r="U21" s="28"/>
    </row>
    <row r="22" s="3" customFormat="1" ht="69" customHeight="1" spans="1:21">
      <c r="A22" s="28">
        <v>14</v>
      </c>
      <c r="B22" s="29" t="s">
        <v>230</v>
      </c>
      <c r="C22" s="26" t="s">
        <v>79</v>
      </c>
      <c r="D22" s="29" t="s">
        <v>89</v>
      </c>
      <c r="E22" s="29" t="s">
        <v>231</v>
      </c>
      <c r="F22" s="29" t="s">
        <v>232</v>
      </c>
      <c r="G22" s="26"/>
      <c r="H22" s="26">
        <v>150</v>
      </c>
      <c r="I22" s="26"/>
      <c r="J22" s="26"/>
      <c r="K22" s="26"/>
      <c r="L22" s="26">
        <v>1</v>
      </c>
      <c r="M22" s="26">
        <f t="shared" si="3"/>
        <v>150</v>
      </c>
      <c r="N22" s="26">
        <v>30</v>
      </c>
      <c r="O22" s="26">
        <v>120</v>
      </c>
      <c r="P22" s="26" t="s">
        <v>233</v>
      </c>
      <c r="Q22" s="26" t="s">
        <v>115</v>
      </c>
      <c r="R22" s="38" t="s">
        <v>234</v>
      </c>
      <c r="S22" s="28" t="s">
        <v>235</v>
      </c>
      <c r="T22" s="28" t="s">
        <v>235</v>
      </c>
      <c r="U22" s="28"/>
    </row>
    <row r="23" s="3" customFormat="1" ht="90.95" customHeight="1" spans="1:21">
      <c r="A23" s="28">
        <v>15</v>
      </c>
      <c r="B23" s="29" t="s">
        <v>236</v>
      </c>
      <c r="C23" s="26" t="s">
        <v>79</v>
      </c>
      <c r="D23" s="29" t="s">
        <v>89</v>
      </c>
      <c r="E23" s="29" t="s">
        <v>237</v>
      </c>
      <c r="F23" s="29" t="s">
        <v>238</v>
      </c>
      <c r="G23" s="26"/>
      <c r="H23" s="26">
        <v>72.99</v>
      </c>
      <c r="I23" s="26"/>
      <c r="J23" s="26"/>
      <c r="K23" s="26"/>
      <c r="L23" s="26">
        <v>1</v>
      </c>
      <c r="M23" s="26">
        <f t="shared" si="3"/>
        <v>72.99</v>
      </c>
      <c r="N23" s="26">
        <v>30</v>
      </c>
      <c r="O23" s="26">
        <v>114</v>
      </c>
      <c r="P23" s="26" t="s">
        <v>233</v>
      </c>
      <c r="Q23" s="26" t="s">
        <v>115</v>
      </c>
      <c r="R23" s="38" t="s">
        <v>239</v>
      </c>
      <c r="S23" s="28" t="s">
        <v>235</v>
      </c>
      <c r="T23" s="28" t="s">
        <v>235</v>
      </c>
      <c r="U23" s="28"/>
    </row>
    <row r="24" s="3" customFormat="1" ht="141.95" customHeight="1" spans="1:21">
      <c r="A24" s="28">
        <v>16</v>
      </c>
      <c r="B24" s="29" t="s">
        <v>240</v>
      </c>
      <c r="C24" s="26" t="s">
        <v>79</v>
      </c>
      <c r="D24" s="29" t="s">
        <v>80</v>
      </c>
      <c r="E24" s="29" t="s">
        <v>241</v>
      </c>
      <c r="F24" s="29" t="s">
        <v>242</v>
      </c>
      <c r="G24" s="26"/>
      <c r="H24" s="26">
        <v>1033.74</v>
      </c>
      <c r="I24" s="26"/>
      <c r="J24" s="26"/>
      <c r="K24" s="26"/>
      <c r="L24" s="26">
        <v>4</v>
      </c>
      <c r="M24" s="26">
        <f t="shared" si="3"/>
        <v>1033.74</v>
      </c>
      <c r="N24" s="26">
        <v>548</v>
      </c>
      <c r="O24" s="26">
        <v>1999</v>
      </c>
      <c r="P24" s="33" t="s">
        <v>243</v>
      </c>
      <c r="Q24" s="33" t="s">
        <v>84</v>
      </c>
      <c r="R24" s="38" t="s">
        <v>244</v>
      </c>
      <c r="S24" s="28" t="s">
        <v>235</v>
      </c>
      <c r="T24" s="28" t="s">
        <v>235</v>
      </c>
      <c r="U24" s="28"/>
    </row>
    <row r="25" s="3" customFormat="1" ht="78" customHeight="1" spans="1:21">
      <c r="A25" s="28">
        <v>17</v>
      </c>
      <c r="B25" s="29" t="s">
        <v>245</v>
      </c>
      <c r="C25" s="26" t="s">
        <v>79</v>
      </c>
      <c r="D25" s="29" t="s">
        <v>89</v>
      </c>
      <c r="E25" s="29" t="s">
        <v>246</v>
      </c>
      <c r="F25" s="29" t="s">
        <v>247</v>
      </c>
      <c r="G25" s="26"/>
      <c r="H25" s="26">
        <v>500</v>
      </c>
      <c r="I25" s="26"/>
      <c r="J25" s="26"/>
      <c r="K25" s="26"/>
      <c r="L25" s="26">
        <v>1</v>
      </c>
      <c r="M25" s="26">
        <f t="shared" si="3"/>
        <v>500</v>
      </c>
      <c r="N25" s="26">
        <v>36</v>
      </c>
      <c r="O25" s="26">
        <v>164</v>
      </c>
      <c r="P25" s="33" t="s">
        <v>248</v>
      </c>
      <c r="Q25" s="33" t="s">
        <v>249</v>
      </c>
      <c r="R25" s="38" t="s">
        <v>250</v>
      </c>
      <c r="S25" s="28" t="s">
        <v>235</v>
      </c>
      <c r="T25" s="28" t="s">
        <v>235</v>
      </c>
      <c r="U25" s="28"/>
    </row>
    <row r="26" s="3" customFormat="1" ht="138" customHeight="1" spans="1:21">
      <c r="A26" s="28">
        <v>18</v>
      </c>
      <c r="B26" s="29" t="s">
        <v>251</v>
      </c>
      <c r="C26" s="26" t="s">
        <v>79</v>
      </c>
      <c r="D26" s="29" t="s">
        <v>89</v>
      </c>
      <c r="E26" s="29" t="s">
        <v>139</v>
      </c>
      <c r="F26" s="29" t="s">
        <v>252</v>
      </c>
      <c r="G26" s="26"/>
      <c r="H26" s="26">
        <v>500</v>
      </c>
      <c r="I26" s="26"/>
      <c r="J26" s="26"/>
      <c r="K26" s="26"/>
      <c r="L26" s="26">
        <v>1</v>
      </c>
      <c r="M26" s="26">
        <f t="shared" si="3"/>
        <v>500</v>
      </c>
      <c r="N26" s="26">
        <v>139</v>
      </c>
      <c r="O26" s="26">
        <v>540</v>
      </c>
      <c r="P26" s="26" t="s">
        <v>110</v>
      </c>
      <c r="Q26" s="26" t="s">
        <v>84</v>
      </c>
      <c r="R26" s="38" t="s">
        <v>253</v>
      </c>
      <c r="S26" s="28" t="s">
        <v>254</v>
      </c>
      <c r="T26" s="28" t="s">
        <v>174</v>
      </c>
      <c r="U26" s="28"/>
    </row>
    <row r="27" s="3" customFormat="1" ht="78.95" customHeight="1" spans="1:21">
      <c r="A27" s="28">
        <v>19</v>
      </c>
      <c r="B27" s="29" t="s">
        <v>255</v>
      </c>
      <c r="C27" s="26" t="s">
        <v>79</v>
      </c>
      <c r="D27" s="29" t="s">
        <v>89</v>
      </c>
      <c r="E27" s="29" t="s">
        <v>256</v>
      </c>
      <c r="F27" s="29" t="s">
        <v>257</v>
      </c>
      <c r="G27" s="26"/>
      <c r="H27" s="26">
        <v>100</v>
      </c>
      <c r="I27" s="26"/>
      <c r="J27" s="26"/>
      <c r="K27" s="26"/>
      <c r="L27" s="26">
        <v>1</v>
      </c>
      <c r="M27" s="26">
        <f t="shared" si="3"/>
        <v>100</v>
      </c>
      <c r="N27" s="26">
        <v>67</v>
      </c>
      <c r="O27" s="26">
        <v>286</v>
      </c>
      <c r="P27" s="26" t="s">
        <v>110</v>
      </c>
      <c r="Q27" s="26" t="s">
        <v>84</v>
      </c>
      <c r="R27" s="38" t="s">
        <v>258</v>
      </c>
      <c r="S27" s="28" t="s">
        <v>256</v>
      </c>
      <c r="T27" s="28" t="s">
        <v>174</v>
      </c>
      <c r="U27" s="28"/>
    </row>
    <row r="28" s="3" customFormat="1" ht="93" customHeight="1" spans="1:21">
      <c r="A28" s="28">
        <v>20</v>
      </c>
      <c r="B28" s="29" t="s">
        <v>259</v>
      </c>
      <c r="C28" s="26" t="s">
        <v>79</v>
      </c>
      <c r="D28" s="29" t="s">
        <v>89</v>
      </c>
      <c r="E28" s="29" t="s">
        <v>260</v>
      </c>
      <c r="F28" s="29" t="s">
        <v>261</v>
      </c>
      <c r="G28" s="26"/>
      <c r="H28" s="26">
        <v>300</v>
      </c>
      <c r="I28" s="26"/>
      <c r="J28" s="26"/>
      <c r="K28" s="26"/>
      <c r="L28" s="26">
        <v>8</v>
      </c>
      <c r="M28" s="26">
        <f t="shared" si="3"/>
        <v>300</v>
      </c>
      <c r="N28" s="26">
        <v>76</v>
      </c>
      <c r="O28" s="26">
        <v>245</v>
      </c>
      <c r="P28" s="33" t="s">
        <v>248</v>
      </c>
      <c r="Q28" s="33" t="s">
        <v>262</v>
      </c>
      <c r="R28" s="38" t="s">
        <v>263</v>
      </c>
      <c r="S28" s="28" t="s">
        <v>87</v>
      </c>
      <c r="T28" s="28" t="s">
        <v>87</v>
      </c>
      <c r="U28" s="28"/>
    </row>
    <row r="29" s="3" customFormat="1" ht="111" customHeight="1" spans="1:21">
      <c r="A29" s="28">
        <v>21</v>
      </c>
      <c r="B29" s="29" t="s">
        <v>264</v>
      </c>
      <c r="C29" s="26" t="s">
        <v>79</v>
      </c>
      <c r="D29" s="29" t="s">
        <v>89</v>
      </c>
      <c r="E29" s="29" t="s">
        <v>265</v>
      </c>
      <c r="F29" s="29" t="s">
        <v>266</v>
      </c>
      <c r="G29" s="26"/>
      <c r="H29" s="26">
        <v>1048</v>
      </c>
      <c r="I29" s="26"/>
      <c r="J29" s="26"/>
      <c r="K29" s="26"/>
      <c r="L29" s="26">
        <v>16</v>
      </c>
      <c r="M29" s="26">
        <f t="shared" si="3"/>
        <v>1048</v>
      </c>
      <c r="N29" s="26">
        <v>489</v>
      </c>
      <c r="O29" s="26">
        <v>1712</v>
      </c>
      <c r="P29" s="33" t="s">
        <v>83</v>
      </c>
      <c r="Q29" s="33" t="s">
        <v>84</v>
      </c>
      <c r="R29" s="38" t="s">
        <v>267</v>
      </c>
      <c r="S29" s="28" t="s">
        <v>87</v>
      </c>
      <c r="T29" s="28" t="s">
        <v>87</v>
      </c>
      <c r="U29" s="28"/>
    </row>
    <row r="30" s="3" customFormat="1" ht="102" customHeight="1" spans="1:21">
      <c r="A30" s="28">
        <v>22</v>
      </c>
      <c r="B30" s="29" t="s">
        <v>268</v>
      </c>
      <c r="C30" s="26" t="s">
        <v>79</v>
      </c>
      <c r="D30" s="29" t="s">
        <v>89</v>
      </c>
      <c r="E30" s="29" t="s">
        <v>269</v>
      </c>
      <c r="F30" s="29" t="s">
        <v>270</v>
      </c>
      <c r="G30" s="26"/>
      <c r="H30" s="26">
        <v>500</v>
      </c>
      <c r="I30" s="26"/>
      <c r="J30" s="26"/>
      <c r="K30" s="26"/>
      <c r="L30" s="26">
        <v>1</v>
      </c>
      <c r="M30" s="26">
        <f t="shared" si="3"/>
        <v>500</v>
      </c>
      <c r="N30" s="26">
        <v>59</v>
      </c>
      <c r="O30" s="26">
        <v>239</v>
      </c>
      <c r="P30" s="26" t="s">
        <v>110</v>
      </c>
      <c r="Q30" s="26" t="s">
        <v>84</v>
      </c>
      <c r="R30" s="38" t="s">
        <v>271</v>
      </c>
      <c r="S30" s="28" t="s">
        <v>222</v>
      </c>
      <c r="T30" s="28" t="s">
        <v>272</v>
      </c>
      <c r="U30" s="28"/>
    </row>
    <row r="31" s="3" customFormat="1" ht="15" customHeight="1" spans="1:21">
      <c r="A31" s="16"/>
      <c r="B31" s="29" t="s">
        <v>104</v>
      </c>
      <c r="C31" s="29"/>
      <c r="D31" s="29"/>
      <c r="E31" s="29"/>
      <c r="F31" s="26"/>
      <c r="G31" s="26"/>
      <c r="H31" s="26"/>
      <c r="I31" s="26"/>
      <c r="J31" s="26"/>
      <c r="K31" s="26"/>
      <c r="L31" s="26"/>
      <c r="M31" s="26"/>
      <c r="N31" s="26"/>
      <c r="O31" s="26"/>
      <c r="P31" s="26"/>
      <c r="Q31" s="26"/>
      <c r="R31" s="38"/>
      <c r="S31" s="28"/>
      <c r="T31" s="28"/>
      <c r="U31" s="28"/>
    </row>
    <row r="32" s="3" customFormat="1" ht="15" customHeight="1" spans="1:21">
      <c r="A32" s="16" t="s">
        <v>105</v>
      </c>
      <c r="B32" s="27" t="s">
        <v>106</v>
      </c>
      <c r="C32" s="27"/>
      <c r="D32" s="27"/>
      <c r="E32" s="17">
        <v>3</v>
      </c>
      <c r="F32" s="26"/>
      <c r="G32" s="26"/>
      <c r="H32" s="26">
        <f t="shared" ref="H32:O32" si="4">SUM(H33:H36)</f>
        <v>137</v>
      </c>
      <c r="I32" s="26">
        <f t="shared" si="4"/>
        <v>0</v>
      </c>
      <c r="J32" s="26">
        <f t="shared" si="4"/>
        <v>0</v>
      </c>
      <c r="K32" s="26">
        <f t="shared" si="4"/>
        <v>0</v>
      </c>
      <c r="L32" s="26">
        <f t="shared" si="4"/>
        <v>19</v>
      </c>
      <c r="M32" s="26">
        <f t="shared" si="4"/>
        <v>137</v>
      </c>
      <c r="N32" s="26">
        <f t="shared" si="4"/>
        <v>482</v>
      </c>
      <c r="O32" s="26">
        <f t="shared" si="4"/>
        <v>1747</v>
      </c>
      <c r="P32" s="26"/>
      <c r="Q32" s="26"/>
      <c r="R32" s="28"/>
      <c r="S32" s="28"/>
      <c r="T32" s="28"/>
      <c r="U32" s="28"/>
    </row>
    <row r="33" s="3" customFormat="1" ht="156.95" customHeight="1" spans="1:21">
      <c r="A33" s="28">
        <v>1</v>
      </c>
      <c r="B33" s="29" t="s">
        <v>107</v>
      </c>
      <c r="C33" s="26" t="s">
        <v>79</v>
      </c>
      <c r="D33" s="29" t="s">
        <v>89</v>
      </c>
      <c r="E33" s="29" t="s">
        <v>108</v>
      </c>
      <c r="F33" s="29" t="s">
        <v>109</v>
      </c>
      <c r="G33" s="26"/>
      <c r="H33" s="26">
        <v>70.8</v>
      </c>
      <c r="I33" s="26"/>
      <c r="J33" s="26"/>
      <c r="K33" s="26"/>
      <c r="L33" s="26">
        <v>3</v>
      </c>
      <c r="M33" s="26">
        <f t="shared" ref="M33:M35" si="5">H33</f>
        <v>70.8</v>
      </c>
      <c r="N33" s="26">
        <v>280</v>
      </c>
      <c r="O33" s="26">
        <v>980</v>
      </c>
      <c r="P33" s="33" t="s">
        <v>110</v>
      </c>
      <c r="Q33" s="33" t="s">
        <v>111</v>
      </c>
      <c r="R33" s="38" t="s">
        <v>112</v>
      </c>
      <c r="S33" s="28" t="s">
        <v>87</v>
      </c>
      <c r="T33" s="28" t="s">
        <v>87</v>
      </c>
      <c r="U33" s="28"/>
    </row>
    <row r="34" s="3" customFormat="1" ht="75.95" customHeight="1" spans="1:21">
      <c r="A34" s="28">
        <v>2</v>
      </c>
      <c r="B34" s="29" t="s">
        <v>273</v>
      </c>
      <c r="C34" s="26" t="s">
        <v>79</v>
      </c>
      <c r="D34" s="29" t="s">
        <v>89</v>
      </c>
      <c r="E34" s="29" t="s">
        <v>274</v>
      </c>
      <c r="F34" s="29" t="s">
        <v>275</v>
      </c>
      <c r="G34" s="26"/>
      <c r="H34" s="26">
        <v>9</v>
      </c>
      <c r="I34" s="26"/>
      <c r="J34" s="26"/>
      <c r="K34" s="26"/>
      <c r="L34" s="26">
        <v>15</v>
      </c>
      <c r="M34" s="26">
        <f t="shared" si="5"/>
        <v>9</v>
      </c>
      <c r="N34" s="26">
        <v>100</v>
      </c>
      <c r="O34" s="26">
        <v>345</v>
      </c>
      <c r="P34" s="33" t="s">
        <v>180</v>
      </c>
      <c r="Q34" s="33" t="s">
        <v>115</v>
      </c>
      <c r="R34" s="38" t="s">
        <v>276</v>
      </c>
      <c r="S34" s="28" t="s">
        <v>87</v>
      </c>
      <c r="T34" s="28" t="s">
        <v>87</v>
      </c>
      <c r="U34" s="28"/>
    </row>
    <row r="35" s="3" customFormat="1" ht="48" customHeight="1" spans="1:21">
      <c r="A35" s="28">
        <v>3</v>
      </c>
      <c r="B35" s="29" t="s">
        <v>113</v>
      </c>
      <c r="C35" s="26" t="s">
        <v>79</v>
      </c>
      <c r="D35" s="29" t="s">
        <v>89</v>
      </c>
      <c r="E35" s="29" t="s">
        <v>108</v>
      </c>
      <c r="F35" s="29" t="s">
        <v>114</v>
      </c>
      <c r="G35" s="26"/>
      <c r="H35" s="26">
        <v>57.2</v>
      </c>
      <c r="I35" s="26"/>
      <c r="J35" s="26"/>
      <c r="K35" s="26"/>
      <c r="L35" s="26">
        <v>1</v>
      </c>
      <c r="M35" s="26">
        <f t="shared" si="5"/>
        <v>57.2</v>
      </c>
      <c r="N35" s="26">
        <v>102</v>
      </c>
      <c r="O35" s="26">
        <v>422</v>
      </c>
      <c r="P35" s="26" t="s">
        <v>115</v>
      </c>
      <c r="Q35" s="26" t="s">
        <v>84</v>
      </c>
      <c r="R35" s="39" t="s">
        <v>116</v>
      </c>
      <c r="S35" s="28" t="s">
        <v>117</v>
      </c>
      <c r="T35" s="28" t="s">
        <v>87</v>
      </c>
      <c r="U35" s="28"/>
    </row>
    <row r="36" s="3" customFormat="1" ht="15" customHeight="1" spans="1:21">
      <c r="A36" s="16"/>
      <c r="B36" s="29" t="s">
        <v>118</v>
      </c>
      <c r="C36" s="29"/>
      <c r="D36" s="29"/>
      <c r="E36" s="29"/>
      <c r="F36" s="26"/>
      <c r="G36" s="26"/>
      <c r="H36" s="26"/>
      <c r="I36" s="26"/>
      <c r="J36" s="26"/>
      <c r="K36" s="26"/>
      <c r="L36" s="26"/>
      <c r="M36" s="26"/>
      <c r="N36" s="26"/>
      <c r="O36" s="26"/>
      <c r="P36" s="26"/>
      <c r="Q36" s="26"/>
      <c r="R36" s="28"/>
      <c r="S36" s="28"/>
      <c r="T36" s="28"/>
      <c r="U36" s="28"/>
    </row>
    <row r="37" s="3" customFormat="1" ht="15" customHeight="1" spans="1:21">
      <c r="A37" s="16" t="s">
        <v>119</v>
      </c>
      <c r="B37" s="27" t="s">
        <v>120</v>
      </c>
      <c r="C37" s="27"/>
      <c r="D37" s="27"/>
      <c r="E37" s="17">
        <v>2</v>
      </c>
      <c r="F37" s="26"/>
      <c r="G37" s="26"/>
      <c r="H37" s="26">
        <f t="shared" ref="H37:O37" si="6">SUM(H38:H40)</f>
        <v>456.73</v>
      </c>
      <c r="I37" s="26">
        <f t="shared" si="6"/>
        <v>0</v>
      </c>
      <c r="J37" s="26">
        <f t="shared" si="6"/>
        <v>0</v>
      </c>
      <c r="K37" s="26">
        <f t="shared" si="6"/>
        <v>0</v>
      </c>
      <c r="L37" s="26">
        <f t="shared" si="6"/>
        <v>82</v>
      </c>
      <c r="M37" s="26">
        <f t="shared" si="6"/>
        <v>456.73</v>
      </c>
      <c r="N37" s="26">
        <f t="shared" si="6"/>
        <v>832</v>
      </c>
      <c r="O37" s="26">
        <f t="shared" si="6"/>
        <v>2496</v>
      </c>
      <c r="P37" s="26"/>
      <c r="Q37" s="26"/>
      <c r="R37" s="28"/>
      <c r="S37" s="28"/>
      <c r="T37" s="28"/>
      <c r="U37" s="28"/>
    </row>
    <row r="38" s="3" customFormat="1" ht="59.1" customHeight="1" spans="1:21">
      <c r="A38" s="28">
        <v>1</v>
      </c>
      <c r="B38" s="29" t="s">
        <v>277</v>
      </c>
      <c r="C38" s="26" t="s">
        <v>79</v>
      </c>
      <c r="D38" s="29" t="s">
        <v>89</v>
      </c>
      <c r="E38" s="29" t="s">
        <v>278</v>
      </c>
      <c r="F38" s="29" t="s">
        <v>279</v>
      </c>
      <c r="G38" s="26"/>
      <c r="H38" s="26">
        <v>356.73</v>
      </c>
      <c r="I38" s="26"/>
      <c r="J38" s="26"/>
      <c r="K38" s="26"/>
      <c r="L38" s="26">
        <v>69</v>
      </c>
      <c r="M38" s="26">
        <f>H38</f>
        <v>356.73</v>
      </c>
      <c r="N38" s="26">
        <v>416</v>
      </c>
      <c r="O38" s="26">
        <v>1248</v>
      </c>
      <c r="P38" s="26" t="s">
        <v>248</v>
      </c>
      <c r="Q38" s="26" t="s">
        <v>84</v>
      </c>
      <c r="R38" s="38" t="s">
        <v>280</v>
      </c>
      <c r="S38" s="28" t="s">
        <v>281</v>
      </c>
      <c r="T38" s="28" t="s">
        <v>281</v>
      </c>
      <c r="U38" s="28"/>
    </row>
    <row r="39" s="3" customFormat="1" ht="72" customHeight="1" spans="1:21">
      <c r="A39" s="28">
        <v>2</v>
      </c>
      <c r="B39" s="29" t="s">
        <v>282</v>
      </c>
      <c r="C39" s="26" t="s">
        <v>79</v>
      </c>
      <c r="D39" s="29" t="s">
        <v>89</v>
      </c>
      <c r="E39" s="29" t="s">
        <v>283</v>
      </c>
      <c r="F39" s="29" t="s">
        <v>284</v>
      </c>
      <c r="G39" s="26"/>
      <c r="H39" s="26">
        <v>100</v>
      </c>
      <c r="I39" s="26"/>
      <c r="J39" s="26"/>
      <c r="K39" s="26"/>
      <c r="L39" s="26">
        <v>13</v>
      </c>
      <c r="M39" s="26">
        <f>H39</f>
        <v>100</v>
      </c>
      <c r="N39" s="26">
        <v>416</v>
      </c>
      <c r="O39" s="26">
        <v>1248</v>
      </c>
      <c r="P39" s="26" t="s">
        <v>220</v>
      </c>
      <c r="Q39" s="26" t="s">
        <v>84</v>
      </c>
      <c r="R39" s="38" t="s">
        <v>285</v>
      </c>
      <c r="S39" s="28" t="s">
        <v>281</v>
      </c>
      <c r="T39" s="28" t="s">
        <v>281</v>
      </c>
      <c r="U39" s="28"/>
    </row>
    <row r="40" s="3" customFormat="1" ht="15" customHeight="1" spans="1:21">
      <c r="A40" s="28"/>
      <c r="B40" s="29" t="s">
        <v>118</v>
      </c>
      <c r="C40" s="29"/>
      <c r="D40" s="29"/>
      <c r="E40" s="29"/>
      <c r="F40" s="29"/>
      <c r="G40" s="26"/>
      <c r="H40" s="26"/>
      <c r="I40" s="26"/>
      <c r="J40" s="26"/>
      <c r="K40" s="26"/>
      <c r="L40" s="26"/>
      <c r="M40" s="26"/>
      <c r="N40" s="26"/>
      <c r="O40" s="26"/>
      <c r="P40" s="26"/>
      <c r="Q40" s="26"/>
      <c r="R40" s="38"/>
      <c r="S40" s="28"/>
      <c r="T40" s="28"/>
      <c r="U40" s="28"/>
    </row>
    <row r="41" s="3" customFormat="1" ht="15" customHeight="1" spans="1:21">
      <c r="A41" s="16" t="s">
        <v>121</v>
      </c>
      <c r="B41" s="27" t="s">
        <v>122</v>
      </c>
      <c r="C41" s="27"/>
      <c r="D41" s="27"/>
      <c r="E41" s="17">
        <v>1</v>
      </c>
      <c r="F41" s="26"/>
      <c r="G41" s="26"/>
      <c r="H41" s="26">
        <f t="shared" ref="H41:O41" si="7">SUM(H42:H43)</f>
        <v>10</v>
      </c>
      <c r="I41" s="26">
        <f t="shared" si="7"/>
        <v>0</v>
      </c>
      <c r="J41" s="26">
        <f t="shared" si="7"/>
        <v>0</v>
      </c>
      <c r="K41" s="26">
        <f t="shared" si="7"/>
        <v>0</v>
      </c>
      <c r="L41" s="26">
        <f t="shared" si="7"/>
        <v>1</v>
      </c>
      <c r="M41" s="26">
        <f t="shared" si="7"/>
        <v>10</v>
      </c>
      <c r="N41" s="26">
        <f t="shared" si="7"/>
        <v>24</v>
      </c>
      <c r="O41" s="26">
        <f t="shared" si="7"/>
        <v>73</v>
      </c>
      <c r="P41" s="26"/>
      <c r="Q41" s="26"/>
      <c r="R41" s="28"/>
      <c r="S41" s="28"/>
      <c r="T41" s="28"/>
      <c r="U41" s="28"/>
    </row>
    <row r="42" s="3" customFormat="1" ht="114.95" customHeight="1" spans="1:21">
      <c r="A42" s="28">
        <v>1</v>
      </c>
      <c r="B42" s="29" t="s">
        <v>123</v>
      </c>
      <c r="C42" s="26" t="s">
        <v>79</v>
      </c>
      <c r="D42" s="29" t="s">
        <v>80</v>
      </c>
      <c r="E42" s="29" t="s">
        <v>124</v>
      </c>
      <c r="F42" s="29" t="s">
        <v>125</v>
      </c>
      <c r="G42" s="26"/>
      <c r="H42" s="26">
        <v>10</v>
      </c>
      <c r="I42" s="26"/>
      <c r="J42" s="26"/>
      <c r="K42" s="26"/>
      <c r="L42" s="26">
        <v>1</v>
      </c>
      <c r="M42" s="26">
        <v>10</v>
      </c>
      <c r="N42" s="26">
        <v>24</v>
      </c>
      <c r="O42" s="26">
        <v>73</v>
      </c>
      <c r="P42" s="26" t="s">
        <v>83</v>
      </c>
      <c r="Q42" s="26" t="s">
        <v>84</v>
      </c>
      <c r="R42" s="38" t="s">
        <v>126</v>
      </c>
      <c r="S42" s="28" t="s">
        <v>87</v>
      </c>
      <c r="T42" s="28" t="s">
        <v>87</v>
      </c>
      <c r="U42" s="28"/>
    </row>
    <row r="43" s="3" customFormat="1" ht="15" customHeight="1" spans="1:21">
      <c r="A43" s="16"/>
      <c r="B43" s="29" t="s">
        <v>118</v>
      </c>
      <c r="C43" s="29"/>
      <c r="D43" s="29"/>
      <c r="E43" s="29"/>
      <c r="F43" s="26"/>
      <c r="G43" s="26"/>
      <c r="H43" s="26"/>
      <c r="I43" s="26"/>
      <c r="J43" s="26"/>
      <c r="K43" s="26"/>
      <c r="L43" s="26"/>
      <c r="M43" s="26"/>
      <c r="N43" s="26"/>
      <c r="O43" s="26"/>
      <c r="P43" s="26"/>
      <c r="Q43" s="26"/>
      <c r="R43" s="38"/>
      <c r="S43" s="28"/>
      <c r="T43" s="28"/>
      <c r="U43" s="28"/>
    </row>
    <row r="44" s="3" customFormat="1" ht="15" customHeight="1" spans="1:21">
      <c r="A44" s="16" t="s">
        <v>127</v>
      </c>
      <c r="B44" s="27" t="s">
        <v>128</v>
      </c>
      <c r="C44" s="27"/>
      <c r="D44" s="27"/>
      <c r="E44" s="17">
        <v>10</v>
      </c>
      <c r="F44" s="26"/>
      <c r="G44" s="26"/>
      <c r="H44" s="26">
        <f t="shared" ref="H44:O44" si="8">SUM(H45:H55)</f>
        <v>3780</v>
      </c>
      <c r="I44" s="26">
        <f t="shared" si="8"/>
        <v>0</v>
      </c>
      <c r="J44" s="26">
        <f t="shared" si="8"/>
        <v>0</v>
      </c>
      <c r="K44" s="26">
        <f t="shared" si="8"/>
        <v>0</v>
      </c>
      <c r="L44" s="26">
        <f t="shared" si="8"/>
        <v>27</v>
      </c>
      <c r="M44" s="26">
        <f t="shared" si="8"/>
        <v>3780</v>
      </c>
      <c r="N44" s="26">
        <f t="shared" si="8"/>
        <v>1036</v>
      </c>
      <c r="O44" s="26">
        <f t="shared" si="8"/>
        <v>4122</v>
      </c>
      <c r="P44" s="26"/>
      <c r="Q44" s="26"/>
      <c r="R44" s="28"/>
      <c r="S44" s="28"/>
      <c r="T44" s="28"/>
      <c r="U44" s="28"/>
    </row>
    <row r="45" s="3" customFormat="1" ht="75.95" customHeight="1" spans="1:21">
      <c r="A45" s="28">
        <v>1</v>
      </c>
      <c r="B45" s="29" t="s">
        <v>286</v>
      </c>
      <c r="C45" s="26" t="s">
        <v>79</v>
      </c>
      <c r="D45" s="29" t="s">
        <v>89</v>
      </c>
      <c r="E45" s="29" t="s">
        <v>287</v>
      </c>
      <c r="F45" s="29" t="s">
        <v>288</v>
      </c>
      <c r="G45" s="26"/>
      <c r="H45" s="26">
        <v>400</v>
      </c>
      <c r="I45" s="26"/>
      <c r="J45" s="26"/>
      <c r="K45" s="26"/>
      <c r="L45" s="26">
        <v>1</v>
      </c>
      <c r="M45" s="26">
        <f t="shared" ref="M45:M54" si="9">H45</f>
        <v>400</v>
      </c>
      <c r="N45" s="26">
        <v>85</v>
      </c>
      <c r="O45" s="26">
        <v>319</v>
      </c>
      <c r="P45" s="26" t="s">
        <v>110</v>
      </c>
      <c r="Q45" s="26" t="s">
        <v>84</v>
      </c>
      <c r="R45" s="38" t="s">
        <v>289</v>
      </c>
      <c r="S45" s="28" t="s">
        <v>117</v>
      </c>
      <c r="T45" s="28" t="s">
        <v>272</v>
      </c>
      <c r="U45" s="28"/>
    </row>
    <row r="46" s="3" customFormat="1" ht="27" customHeight="1" spans="1:21">
      <c r="A46" s="28">
        <v>2</v>
      </c>
      <c r="B46" s="29" t="s">
        <v>290</v>
      </c>
      <c r="C46" s="26" t="s">
        <v>79</v>
      </c>
      <c r="D46" s="29" t="s">
        <v>89</v>
      </c>
      <c r="E46" s="29" t="s">
        <v>291</v>
      </c>
      <c r="F46" s="29" t="s">
        <v>292</v>
      </c>
      <c r="G46" s="26"/>
      <c r="H46" s="26">
        <v>350</v>
      </c>
      <c r="I46" s="26"/>
      <c r="J46" s="26"/>
      <c r="K46" s="26"/>
      <c r="L46" s="26">
        <v>1</v>
      </c>
      <c r="M46" s="26">
        <f t="shared" si="9"/>
        <v>350</v>
      </c>
      <c r="N46" s="26">
        <v>10</v>
      </c>
      <c r="O46" s="26">
        <v>33</v>
      </c>
      <c r="P46" s="26" t="s">
        <v>110</v>
      </c>
      <c r="Q46" s="26" t="s">
        <v>84</v>
      </c>
      <c r="R46" s="38" t="s">
        <v>293</v>
      </c>
      <c r="S46" s="28" t="s">
        <v>93</v>
      </c>
      <c r="T46" s="28" t="s">
        <v>272</v>
      </c>
      <c r="U46" s="28"/>
    </row>
    <row r="47" s="3" customFormat="1" ht="98.1" customHeight="1" spans="1:21">
      <c r="A47" s="28">
        <v>3</v>
      </c>
      <c r="B47" s="29" t="s">
        <v>294</v>
      </c>
      <c r="C47" s="26" t="s">
        <v>79</v>
      </c>
      <c r="D47" s="29" t="s">
        <v>89</v>
      </c>
      <c r="E47" s="29" t="s">
        <v>295</v>
      </c>
      <c r="F47" s="29" t="s">
        <v>296</v>
      </c>
      <c r="G47" s="26"/>
      <c r="H47" s="26">
        <v>350</v>
      </c>
      <c r="I47" s="26"/>
      <c r="J47" s="26"/>
      <c r="K47" s="26"/>
      <c r="L47" s="26">
        <v>5</v>
      </c>
      <c r="M47" s="26">
        <f t="shared" si="9"/>
        <v>350</v>
      </c>
      <c r="N47" s="26">
        <v>198</v>
      </c>
      <c r="O47" s="26">
        <v>816</v>
      </c>
      <c r="P47" s="26" t="s">
        <v>83</v>
      </c>
      <c r="Q47" s="26" t="s">
        <v>84</v>
      </c>
      <c r="R47" s="38" t="s">
        <v>297</v>
      </c>
      <c r="S47" s="28" t="s">
        <v>295</v>
      </c>
      <c r="T47" s="28" t="s">
        <v>295</v>
      </c>
      <c r="U47" s="28"/>
    </row>
    <row r="48" s="3" customFormat="1" ht="92.1" customHeight="1" spans="1:21">
      <c r="A48" s="28">
        <v>4</v>
      </c>
      <c r="B48" s="29" t="s">
        <v>298</v>
      </c>
      <c r="C48" s="26" t="s">
        <v>79</v>
      </c>
      <c r="D48" s="29" t="s">
        <v>80</v>
      </c>
      <c r="E48" s="29" t="s">
        <v>108</v>
      </c>
      <c r="F48" s="29" t="s">
        <v>299</v>
      </c>
      <c r="G48" s="26"/>
      <c r="H48" s="26">
        <v>650</v>
      </c>
      <c r="I48" s="26"/>
      <c r="J48" s="26"/>
      <c r="K48" s="26"/>
      <c r="L48" s="26">
        <v>1</v>
      </c>
      <c r="M48" s="26">
        <f t="shared" si="9"/>
        <v>650</v>
      </c>
      <c r="N48" s="26">
        <v>96</v>
      </c>
      <c r="O48" s="26">
        <v>398</v>
      </c>
      <c r="P48" s="26" t="s">
        <v>83</v>
      </c>
      <c r="Q48" s="26" t="s">
        <v>84</v>
      </c>
      <c r="R48" s="38" t="s">
        <v>300</v>
      </c>
      <c r="S48" s="28" t="s">
        <v>108</v>
      </c>
      <c r="T48" s="28" t="s">
        <v>174</v>
      </c>
      <c r="U48" s="28"/>
    </row>
    <row r="49" s="3" customFormat="1" ht="93.95" customHeight="1" spans="1:21">
      <c r="A49" s="28">
        <v>5</v>
      </c>
      <c r="B49" s="29" t="s">
        <v>301</v>
      </c>
      <c r="C49" s="26" t="s">
        <v>79</v>
      </c>
      <c r="D49" s="29" t="s">
        <v>89</v>
      </c>
      <c r="E49" s="29" t="s">
        <v>256</v>
      </c>
      <c r="F49" s="29" t="s">
        <v>302</v>
      </c>
      <c r="G49" s="26"/>
      <c r="H49" s="26">
        <v>390</v>
      </c>
      <c r="I49" s="26"/>
      <c r="J49" s="26"/>
      <c r="K49" s="26"/>
      <c r="L49" s="26">
        <v>7</v>
      </c>
      <c r="M49" s="26">
        <f t="shared" si="9"/>
        <v>390</v>
      </c>
      <c r="N49" s="26">
        <v>112</v>
      </c>
      <c r="O49" s="26">
        <v>458</v>
      </c>
      <c r="P49" s="26" t="s">
        <v>83</v>
      </c>
      <c r="Q49" s="26" t="s">
        <v>84</v>
      </c>
      <c r="R49" s="38" t="s">
        <v>303</v>
      </c>
      <c r="S49" s="28" t="s">
        <v>256</v>
      </c>
      <c r="T49" s="28" t="s">
        <v>174</v>
      </c>
      <c r="U49" s="28"/>
    </row>
    <row r="50" s="3" customFormat="1" ht="84" customHeight="1" spans="1:21">
      <c r="A50" s="28">
        <v>6</v>
      </c>
      <c r="B50" s="29" t="s">
        <v>304</v>
      </c>
      <c r="C50" s="26" t="s">
        <v>79</v>
      </c>
      <c r="D50" s="29" t="s">
        <v>89</v>
      </c>
      <c r="E50" s="29" t="s">
        <v>305</v>
      </c>
      <c r="F50" s="29" t="s">
        <v>306</v>
      </c>
      <c r="G50" s="26"/>
      <c r="H50" s="26">
        <v>130</v>
      </c>
      <c r="I50" s="26"/>
      <c r="J50" s="26"/>
      <c r="K50" s="26"/>
      <c r="L50" s="26">
        <v>3</v>
      </c>
      <c r="M50" s="26">
        <f t="shared" si="9"/>
        <v>130</v>
      </c>
      <c r="N50" s="26">
        <v>26</v>
      </c>
      <c r="O50" s="26">
        <v>100</v>
      </c>
      <c r="P50" s="26" t="s">
        <v>83</v>
      </c>
      <c r="Q50" s="26" t="s">
        <v>84</v>
      </c>
      <c r="R50" s="38" t="s">
        <v>307</v>
      </c>
      <c r="S50" s="28" t="s">
        <v>305</v>
      </c>
      <c r="T50" s="28" t="s">
        <v>174</v>
      </c>
      <c r="U50" s="28"/>
    </row>
    <row r="51" s="3" customFormat="1" ht="83.1" customHeight="1" spans="1:21">
      <c r="A51" s="28">
        <v>7</v>
      </c>
      <c r="B51" s="29" t="s">
        <v>308</v>
      </c>
      <c r="C51" s="26" t="s">
        <v>79</v>
      </c>
      <c r="D51" s="29" t="s">
        <v>80</v>
      </c>
      <c r="E51" s="29" t="s">
        <v>95</v>
      </c>
      <c r="F51" s="29" t="s">
        <v>309</v>
      </c>
      <c r="G51" s="26"/>
      <c r="H51" s="26">
        <v>160</v>
      </c>
      <c r="I51" s="26"/>
      <c r="J51" s="26"/>
      <c r="K51" s="26"/>
      <c r="L51" s="26">
        <v>2</v>
      </c>
      <c r="M51" s="26">
        <f t="shared" si="9"/>
        <v>160</v>
      </c>
      <c r="N51" s="26">
        <v>80</v>
      </c>
      <c r="O51" s="26">
        <v>260</v>
      </c>
      <c r="P51" s="26" t="s">
        <v>180</v>
      </c>
      <c r="Q51" s="26" t="s">
        <v>84</v>
      </c>
      <c r="R51" s="38" t="s">
        <v>310</v>
      </c>
      <c r="S51" s="28" t="s">
        <v>95</v>
      </c>
      <c r="T51" s="28" t="s">
        <v>174</v>
      </c>
      <c r="U51" s="28"/>
    </row>
    <row r="52" s="3" customFormat="1" ht="66" customHeight="1" spans="1:21">
      <c r="A52" s="28">
        <v>8</v>
      </c>
      <c r="B52" s="29" t="s">
        <v>311</v>
      </c>
      <c r="C52" s="26" t="s">
        <v>79</v>
      </c>
      <c r="D52" s="29" t="s">
        <v>89</v>
      </c>
      <c r="E52" s="29" t="s">
        <v>312</v>
      </c>
      <c r="F52" s="29" t="s">
        <v>313</v>
      </c>
      <c r="G52" s="26"/>
      <c r="H52" s="26">
        <v>360</v>
      </c>
      <c r="I52" s="26"/>
      <c r="J52" s="26"/>
      <c r="K52" s="26"/>
      <c r="L52" s="26">
        <v>6</v>
      </c>
      <c r="M52" s="26">
        <f t="shared" si="9"/>
        <v>360</v>
      </c>
      <c r="N52" s="26">
        <v>115</v>
      </c>
      <c r="O52" s="26">
        <v>476</v>
      </c>
      <c r="P52" s="26" t="s">
        <v>314</v>
      </c>
      <c r="Q52" s="26" t="s">
        <v>84</v>
      </c>
      <c r="R52" s="38" t="s">
        <v>315</v>
      </c>
      <c r="S52" s="28" t="s">
        <v>312</v>
      </c>
      <c r="T52" s="28" t="s">
        <v>174</v>
      </c>
      <c r="U52" s="28"/>
    </row>
    <row r="53" s="3" customFormat="1" ht="137.1" customHeight="1" spans="1:21">
      <c r="A53" s="28">
        <v>9</v>
      </c>
      <c r="B53" s="29" t="s">
        <v>316</v>
      </c>
      <c r="C53" s="26" t="s">
        <v>79</v>
      </c>
      <c r="D53" s="29" t="s">
        <v>80</v>
      </c>
      <c r="E53" s="29" t="s">
        <v>317</v>
      </c>
      <c r="F53" s="29" t="s">
        <v>318</v>
      </c>
      <c r="G53" s="26"/>
      <c r="H53" s="26">
        <v>600</v>
      </c>
      <c r="I53" s="26"/>
      <c r="J53" s="26"/>
      <c r="K53" s="26"/>
      <c r="L53" s="26">
        <v>1</v>
      </c>
      <c r="M53" s="26">
        <f t="shared" si="9"/>
        <v>600</v>
      </c>
      <c r="N53" s="26">
        <v>190</v>
      </c>
      <c r="O53" s="26">
        <v>750</v>
      </c>
      <c r="P53" s="33" t="s">
        <v>319</v>
      </c>
      <c r="Q53" s="33" t="s">
        <v>111</v>
      </c>
      <c r="R53" s="38" t="s">
        <v>320</v>
      </c>
      <c r="S53" s="28" t="s">
        <v>235</v>
      </c>
      <c r="T53" s="28" t="s">
        <v>235</v>
      </c>
      <c r="U53" s="28"/>
    </row>
    <row r="54" s="3" customFormat="1" ht="59.1" customHeight="1" spans="1:21">
      <c r="A54" s="28">
        <v>10</v>
      </c>
      <c r="B54" s="29" t="s">
        <v>321</v>
      </c>
      <c r="C54" s="26" t="s">
        <v>79</v>
      </c>
      <c r="D54" s="29" t="s">
        <v>89</v>
      </c>
      <c r="E54" s="29" t="s">
        <v>139</v>
      </c>
      <c r="F54" s="29" t="s">
        <v>322</v>
      </c>
      <c r="G54" s="26"/>
      <c r="H54" s="26">
        <v>390</v>
      </c>
      <c r="I54" s="26"/>
      <c r="J54" s="26"/>
      <c r="K54" s="26"/>
      <c r="L54" s="26"/>
      <c r="M54" s="26">
        <f t="shared" si="9"/>
        <v>390</v>
      </c>
      <c r="N54" s="26">
        <v>124</v>
      </c>
      <c r="O54" s="26">
        <v>512</v>
      </c>
      <c r="P54" s="26" t="s">
        <v>314</v>
      </c>
      <c r="Q54" s="26" t="s">
        <v>84</v>
      </c>
      <c r="R54" s="38" t="s">
        <v>323</v>
      </c>
      <c r="S54" s="28" t="s">
        <v>139</v>
      </c>
      <c r="T54" s="28" t="s">
        <v>174</v>
      </c>
      <c r="U54" s="28"/>
    </row>
    <row r="55" s="3" customFormat="1" ht="15" customHeight="1" spans="1:21">
      <c r="A55" s="28"/>
      <c r="B55" s="29" t="s">
        <v>118</v>
      </c>
      <c r="C55" s="29"/>
      <c r="D55" s="29"/>
      <c r="E55" s="29"/>
      <c r="F55" s="29"/>
      <c r="G55" s="26"/>
      <c r="H55" s="26"/>
      <c r="I55" s="26"/>
      <c r="J55" s="26"/>
      <c r="K55" s="26"/>
      <c r="L55" s="26"/>
      <c r="M55" s="26"/>
      <c r="N55" s="26"/>
      <c r="O55" s="26"/>
      <c r="P55" s="26"/>
      <c r="Q55" s="26"/>
      <c r="R55" s="38"/>
      <c r="S55" s="28"/>
      <c r="T55" s="28"/>
      <c r="U55" s="28"/>
    </row>
    <row r="56" s="3" customFormat="1" ht="15" customHeight="1" spans="1:21">
      <c r="A56" s="16" t="s">
        <v>129</v>
      </c>
      <c r="B56" s="27" t="s">
        <v>130</v>
      </c>
      <c r="C56" s="27"/>
      <c r="D56" s="27"/>
      <c r="E56" s="17">
        <v>2</v>
      </c>
      <c r="F56" s="26"/>
      <c r="G56" s="26"/>
      <c r="H56" s="26">
        <f t="shared" ref="H56:O56" si="10">SUM(H57:H59)</f>
        <v>1053.93</v>
      </c>
      <c r="I56" s="26">
        <f t="shared" si="10"/>
        <v>0</v>
      </c>
      <c r="J56" s="26">
        <f t="shared" si="10"/>
        <v>0</v>
      </c>
      <c r="K56" s="26">
        <f t="shared" si="10"/>
        <v>0</v>
      </c>
      <c r="L56" s="26">
        <f t="shared" si="10"/>
        <v>85</v>
      </c>
      <c r="M56" s="26">
        <f t="shared" si="10"/>
        <v>1053.93</v>
      </c>
      <c r="N56" s="26">
        <f t="shared" si="10"/>
        <v>2239</v>
      </c>
      <c r="O56" s="26">
        <f t="shared" si="10"/>
        <v>8170</v>
      </c>
      <c r="P56" s="26"/>
      <c r="Q56" s="26"/>
      <c r="R56" s="28"/>
      <c r="S56" s="28"/>
      <c r="T56" s="28"/>
      <c r="U56" s="28"/>
    </row>
    <row r="57" s="3" customFormat="1" ht="72.95" customHeight="1" spans="1:21">
      <c r="A57" s="28">
        <v>1</v>
      </c>
      <c r="B57" s="29" t="s">
        <v>324</v>
      </c>
      <c r="C57" s="26" t="s">
        <v>138</v>
      </c>
      <c r="D57" s="26"/>
      <c r="E57" s="29" t="s">
        <v>325</v>
      </c>
      <c r="F57" s="29" t="s">
        <v>326</v>
      </c>
      <c r="G57" s="26"/>
      <c r="H57" s="26">
        <v>653.93</v>
      </c>
      <c r="I57" s="26"/>
      <c r="J57" s="26"/>
      <c r="K57" s="26"/>
      <c r="L57" s="26">
        <v>23</v>
      </c>
      <c r="M57" s="26">
        <f t="shared" ref="M57:M61" si="11">H57</f>
        <v>653.93</v>
      </c>
      <c r="N57" s="26">
        <v>1227</v>
      </c>
      <c r="O57" s="26">
        <v>4205</v>
      </c>
      <c r="P57" s="26" t="s">
        <v>220</v>
      </c>
      <c r="Q57" s="26" t="s">
        <v>115</v>
      </c>
      <c r="R57" s="38" t="s">
        <v>327</v>
      </c>
      <c r="S57" s="28" t="s">
        <v>328</v>
      </c>
      <c r="T57" s="28" t="s">
        <v>235</v>
      </c>
      <c r="U57" s="28"/>
    </row>
    <row r="58" s="3" customFormat="1" ht="63" customHeight="1" spans="1:21">
      <c r="A58" s="28">
        <v>2</v>
      </c>
      <c r="B58" s="29" t="s">
        <v>329</v>
      </c>
      <c r="C58" s="26" t="s">
        <v>138</v>
      </c>
      <c r="D58" s="26"/>
      <c r="E58" s="29" t="s">
        <v>330</v>
      </c>
      <c r="F58" s="29" t="s">
        <v>331</v>
      </c>
      <c r="G58" s="26"/>
      <c r="H58" s="26">
        <v>400</v>
      </c>
      <c r="I58" s="26"/>
      <c r="J58" s="26"/>
      <c r="K58" s="26"/>
      <c r="L58" s="26">
        <v>62</v>
      </c>
      <c r="M58" s="26">
        <f t="shared" si="11"/>
        <v>400</v>
      </c>
      <c r="N58" s="26">
        <v>1012</v>
      </c>
      <c r="O58" s="26">
        <v>3965</v>
      </c>
      <c r="P58" s="26" t="s">
        <v>220</v>
      </c>
      <c r="Q58" s="26" t="s">
        <v>115</v>
      </c>
      <c r="R58" s="38" t="s">
        <v>332</v>
      </c>
      <c r="S58" s="28" t="s">
        <v>328</v>
      </c>
      <c r="T58" s="28" t="s">
        <v>235</v>
      </c>
      <c r="U58" s="28"/>
    </row>
    <row r="59" s="3" customFormat="1" ht="15" customHeight="1" spans="1:21">
      <c r="A59" s="16"/>
      <c r="B59" s="29" t="s">
        <v>118</v>
      </c>
      <c r="C59" s="29"/>
      <c r="D59" s="29"/>
      <c r="E59" s="29"/>
      <c r="F59" s="26"/>
      <c r="G59" s="26"/>
      <c r="H59" s="26"/>
      <c r="I59" s="26"/>
      <c r="J59" s="26"/>
      <c r="K59" s="26"/>
      <c r="L59" s="26"/>
      <c r="M59" s="26"/>
      <c r="N59" s="26"/>
      <c r="O59" s="26"/>
      <c r="P59" s="26"/>
      <c r="Q59" s="26"/>
      <c r="R59" s="28"/>
      <c r="S59" s="28"/>
      <c r="T59" s="28"/>
      <c r="U59" s="28"/>
    </row>
    <row r="60" s="3" customFormat="1" ht="15" customHeight="1" spans="1:21">
      <c r="A60" s="16" t="s">
        <v>131</v>
      </c>
      <c r="B60" s="27" t="s">
        <v>132</v>
      </c>
      <c r="C60" s="27"/>
      <c r="D60" s="27"/>
      <c r="E60" s="17">
        <v>1</v>
      </c>
      <c r="F60" s="26"/>
      <c r="G60" s="26"/>
      <c r="H60" s="26">
        <f t="shared" ref="H60:O60" si="12">SUM(H61:H62)</f>
        <v>129.5</v>
      </c>
      <c r="I60" s="26">
        <f t="shared" si="12"/>
        <v>0</v>
      </c>
      <c r="J60" s="26">
        <f t="shared" si="12"/>
        <v>0</v>
      </c>
      <c r="K60" s="26">
        <f t="shared" si="12"/>
        <v>0</v>
      </c>
      <c r="L60" s="26">
        <f t="shared" si="12"/>
        <v>1</v>
      </c>
      <c r="M60" s="26">
        <f t="shared" si="12"/>
        <v>129.5</v>
      </c>
      <c r="N60" s="26">
        <f t="shared" si="12"/>
        <v>38</v>
      </c>
      <c r="O60" s="26">
        <f t="shared" si="12"/>
        <v>156</v>
      </c>
      <c r="P60" s="26"/>
      <c r="Q60" s="26"/>
      <c r="R60" s="28"/>
      <c r="S60" s="28"/>
      <c r="T60" s="28"/>
      <c r="U60" s="28"/>
    </row>
    <row r="61" s="3" customFormat="1" ht="90" customHeight="1" spans="1:21">
      <c r="A61" s="28">
        <v>1</v>
      </c>
      <c r="B61" s="29" t="s">
        <v>178</v>
      </c>
      <c r="C61" s="26" t="s">
        <v>138</v>
      </c>
      <c r="D61" s="26"/>
      <c r="E61" s="29" t="s">
        <v>100</v>
      </c>
      <c r="F61" s="29" t="s">
        <v>179</v>
      </c>
      <c r="G61" s="26"/>
      <c r="H61" s="26">
        <v>129.5</v>
      </c>
      <c r="I61" s="26"/>
      <c r="J61" s="26"/>
      <c r="K61" s="26"/>
      <c r="L61" s="26">
        <v>1</v>
      </c>
      <c r="M61" s="26">
        <f t="shared" si="11"/>
        <v>129.5</v>
      </c>
      <c r="N61" s="26">
        <v>38</v>
      </c>
      <c r="O61" s="26">
        <v>156</v>
      </c>
      <c r="P61" s="26" t="s">
        <v>180</v>
      </c>
      <c r="Q61" s="26" t="s">
        <v>181</v>
      </c>
      <c r="R61" s="38" t="s">
        <v>182</v>
      </c>
      <c r="S61" s="28" t="s">
        <v>100</v>
      </c>
      <c r="T61" s="28" t="s">
        <v>100</v>
      </c>
      <c r="U61" s="28"/>
    </row>
    <row r="62" s="3" customFormat="1" ht="15" customHeight="1" spans="1:21">
      <c r="A62" s="28"/>
      <c r="B62" s="29" t="s">
        <v>118</v>
      </c>
      <c r="C62" s="29"/>
      <c r="D62" s="29"/>
      <c r="E62" s="29"/>
      <c r="F62" s="29"/>
      <c r="G62" s="26"/>
      <c r="H62" s="26"/>
      <c r="I62" s="26"/>
      <c r="J62" s="26"/>
      <c r="K62" s="26"/>
      <c r="L62" s="26"/>
      <c r="M62" s="26"/>
      <c r="N62" s="26"/>
      <c r="O62" s="26"/>
      <c r="P62" s="26"/>
      <c r="Q62" s="26"/>
      <c r="R62" s="38"/>
      <c r="S62" s="28"/>
      <c r="T62" s="28"/>
      <c r="U62" s="28"/>
    </row>
    <row r="63" s="3" customFormat="1" ht="15" customHeight="1" spans="1:21">
      <c r="A63" s="16" t="s">
        <v>133</v>
      </c>
      <c r="B63" s="27" t="s">
        <v>134</v>
      </c>
      <c r="C63" s="27"/>
      <c r="D63" s="27"/>
      <c r="E63" s="17">
        <v>0</v>
      </c>
      <c r="F63" s="26"/>
      <c r="G63" s="26"/>
      <c r="H63" s="26">
        <f t="shared" ref="H63:O63" si="13">SUM(H64:H64)</f>
        <v>0</v>
      </c>
      <c r="I63" s="26">
        <f t="shared" si="13"/>
        <v>0</v>
      </c>
      <c r="J63" s="26">
        <f t="shared" si="13"/>
        <v>0</v>
      </c>
      <c r="K63" s="26">
        <f t="shared" si="13"/>
        <v>0</v>
      </c>
      <c r="L63" s="26">
        <f t="shared" si="13"/>
        <v>0</v>
      </c>
      <c r="M63" s="26">
        <f t="shared" si="13"/>
        <v>0</v>
      </c>
      <c r="N63" s="26">
        <f t="shared" si="13"/>
        <v>0</v>
      </c>
      <c r="O63" s="26">
        <f t="shared" si="13"/>
        <v>0</v>
      </c>
      <c r="P63" s="26"/>
      <c r="Q63" s="26"/>
      <c r="R63" s="28"/>
      <c r="S63" s="28"/>
      <c r="T63" s="28"/>
      <c r="U63" s="28"/>
    </row>
    <row r="64" s="3" customFormat="1" ht="15" customHeight="1" spans="1:21">
      <c r="A64" s="28"/>
      <c r="B64" s="29" t="s">
        <v>118</v>
      </c>
      <c r="C64" s="29"/>
      <c r="D64" s="29"/>
      <c r="E64" s="29"/>
      <c r="F64" s="29"/>
      <c r="G64" s="26"/>
      <c r="H64" s="26"/>
      <c r="I64" s="26"/>
      <c r="J64" s="26"/>
      <c r="K64" s="26"/>
      <c r="L64" s="26"/>
      <c r="M64" s="26"/>
      <c r="N64" s="26"/>
      <c r="O64" s="26"/>
      <c r="P64" s="26"/>
      <c r="Q64" s="26"/>
      <c r="R64" s="38"/>
      <c r="S64" s="28"/>
      <c r="T64" s="28"/>
      <c r="U64" s="28"/>
    </row>
    <row r="65" s="3" customFormat="1" ht="15" customHeight="1" spans="1:21">
      <c r="A65" s="16" t="s">
        <v>135</v>
      </c>
      <c r="B65" s="27" t="s">
        <v>136</v>
      </c>
      <c r="C65" s="27"/>
      <c r="D65" s="27"/>
      <c r="E65" s="17">
        <v>3</v>
      </c>
      <c r="F65" s="26"/>
      <c r="G65" s="26"/>
      <c r="H65" s="26">
        <f t="shared" ref="H65:O65" si="14">SUM(H66:H69)</f>
        <v>490</v>
      </c>
      <c r="I65" s="26">
        <f t="shared" si="14"/>
        <v>0</v>
      </c>
      <c r="J65" s="26">
        <f t="shared" si="14"/>
        <v>0</v>
      </c>
      <c r="K65" s="26">
        <f t="shared" si="14"/>
        <v>0</v>
      </c>
      <c r="L65" s="26">
        <f t="shared" si="14"/>
        <v>7</v>
      </c>
      <c r="M65" s="26">
        <f t="shared" si="14"/>
        <v>490</v>
      </c>
      <c r="N65" s="26">
        <f t="shared" si="14"/>
        <v>345</v>
      </c>
      <c r="O65" s="26">
        <f t="shared" si="14"/>
        <v>1310</v>
      </c>
      <c r="P65" s="26"/>
      <c r="Q65" s="26"/>
      <c r="R65" s="28"/>
      <c r="S65" s="28"/>
      <c r="T65" s="28"/>
      <c r="U65" s="28"/>
    </row>
    <row r="66" s="3" customFormat="1" ht="84" customHeight="1" spans="1:21">
      <c r="A66" s="16">
        <v>1</v>
      </c>
      <c r="B66" s="29" t="s">
        <v>333</v>
      </c>
      <c r="C66" s="26" t="s">
        <v>138</v>
      </c>
      <c r="D66" s="26"/>
      <c r="E66" s="29" t="s">
        <v>256</v>
      </c>
      <c r="F66" s="29" t="s">
        <v>334</v>
      </c>
      <c r="G66" s="26"/>
      <c r="H66" s="26">
        <v>200</v>
      </c>
      <c r="I66" s="26"/>
      <c r="J66" s="26"/>
      <c r="K66" s="26"/>
      <c r="L66" s="26">
        <v>1</v>
      </c>
      <c r="M66" s="26">
        <v>200</v>
      </c>
      <c r="N66" s="26">
        <v>12</v>
      </c>
      <c r="O66" s="26">
        <v>41</v>
      </c>
      <c r="P66" s="33" t="s">
        <v>83</v>
      </c>
      <c r="Q66" s="33" t="s">
        <v>335</v>
      </c>
      <c r="R66" s="38" t="s">
        <v>336</v>
      </c>
      <c r="S66" s="28" t="s">
        <v>256</v>
      </c>
      <c r="T66" s="28" t="s">
        <v>174</v>
      </c>
      <c r="U66" s="28"/>
    </row>
    <row r="67" s="3" customFormat="1" ht="71.1" customHeight="1" spans="1:21">
      <c r="A67" s="16">
        <v>2</v>
      </c>
      <c r="B67" s="29" t="s">
        <v>337</v>
      </c>
      <c r="C67" s="26" t="s">
        <v>138</v>
      </c>
      <c r="D67" s="26"/>
      <c r="E67" s="29" t="s">
        <v>100</v>
      </c>
      <c r="F67" s="29" t="s">
        <v>338</v>
      </c>
      <c r="G67" s="26"/>
      <c r="H67" s="26">
        <v>250</v>
      </c>
      <c r="I67" s="26"/>
      <c r="J67" s="26"/>
      <c r="K67" s="26"/>
      <c r="L67" s="26">
        <v>5</v>
      </c>
      <c r="M67" s="26">
        <v>250</v>
      </c>
      <c r="N67" s="26">
        <v>42</v>
      </c>
      <c r="O67" s="26">
        <v>172</v>
      </c>
      <c r="P67" s="26" t="s">
        <v>314</v>
      </c>
      <c r="Q67" s="26" t="s">
        <v>84</v>
      </c>
      <c r="R67" s="38" t="s">
        <v>339</v>
      </c>
      <c r="S67" s="28" t="s">
        <v>100</v>
      </c>
      <c r="T67" s="28" t="s">
        <v>174</v>
      </c>
      <c r="U67" s="28"/>
    </row>
    <row r="68" s="3" customFormat="1" ht="72" customHeight="1" spans="1:21">
      <c r="A68" s="16">
        <v>3</v>
      </c>
      <c r="B68" s="29" t="s">
        <v>137</v>
      </c>
      <c r="C68" s="26" t="s">
        <v>138</v>
      </c>
      <c r="D68" s="26"/>
      <c r="E68" s="29" t="s">
        <v>139</v>
      </c>
      <c r="F68" s="29" t="s">
        <v>140</v>
      </c>
      <c r="G68" s="26"/>
      <c r="H68" s="26">
        <v>40</v>
      </c>
      <c r="I68" s="26"/>
      <c r="J68" s="26"/>
      <c r="K68" s="26"/>
      <c r="L68" s="26">
        <v>1</v>
      </c>
      <c r="M68" s="26">
        <f>H68</f>
        <v>40</v>
      </c>
      <c r="N68" s="26">
        <v>291</v>
      </c>
      <c r="O68" s="26">
        <v>1097</v>
      </c>
      <c r="P68" s="26" t="s">
        <v>115</v>
      </c>
      <c r="Q68" s="26" t="s">
        <v>84</v>
      </c>
      <c r="R68" s="38" t="s">
        <v>141</v>
      </c>
      <c r="S68" s="28" t="s">
        <v>142</v>
      </c>
      <c r="T68" s="28" t="s">
        <v>142</v>
      </c>
      <c r="U68" s="28"/>
    </row>
    <row r="69" s="3" customFormat="1" ht="15" customHeight="1" spans="1:21">
      <c r="A69" s="16"/>
      <c r="B69" s="29" t="s">
        <v>118</v>
      </c>
      <c r="C69" s="29"/>
      <c r="D69" s="29"/>
      <c r="E69" s="27"/>
      <c r="F69" s="26"/>
      <c r="G69" s="26"/>
      <c r="H69" s="26"/>
      <c r="I69" s="26"/>
      <c r="J69" s="26"/>
      <c r="K69" s="26"/>
      <c r="L69" s="26"/>
      <c r="M69" s="26"/>
      <c r="N69" s="26"/>
      <c r="O69" s="26"/>
      <c r="P69" s="26"/>
      <c r="Q69" s="26"/>
      <c r="R69" s="28"/>
      <c r="S69" s="28"/>
      <c r="T69" s="28"/>
      <c r="U69" s="28"/>
    </row>
    <row r="70" s="3" customFormat="1" ht="15" customHeight="1" spans="1:21">
      <c r="A70" s="16" t="s">
        <v>143</v>
      </c>
      <c r="B70" s="27" t="s">
        <v>144</v>
      </c>
      <c r="C70" s="27"/>
      <c r="D70" s="27"/>
      <c r="E70" s="17">
        <v>1</v>
      </c>
      <c r="F70" s="26"/>
      <c r="G70" s="26"/>
      <c r="H70" s="26">
        <f t="shared" ref="H70:O70" si="15">SUM(H71:H72)</f>
        <v>1167.27</v>
      </c>
      <c r="I70" s="26">
        <f t="shared" si="15"/>
        <v>0</v>
      </c>
      <c r="J70" s="26">
        <f t="shared" si="15"/>
        <v>0</v>
      </c>
      <c r="K70" s="26">
        <f t="shared" si="15"/>
        <v>0</v>
      </c>
      <c r="L70" s="26">
        <f t="shared" si="15"/>
        <v>23</v>
      </c>
      <c r="M70" s="26">
        <f t="shared" si="15"/>
        <v>1167.27</v>
      </c>
      <c r="N70" s="26">
        <f t="shared" si="15"/>
        <v>1227</v>
      </c>
      <c r="O70" s="26">
        <f t="shared" si="15"/>
        <v>4205</v>
      </c>
      <c r="P70" s="26"/>
      <c r="Q70" s="26"/>
      <c r="R70" s="28"/>
      <c r="S70" s="28"/>
      <c r="T70" s="28"/>
      <c r="U70" s="28"/>
    </row>
    <row r="71" s="3" customFormat="1" ht="62.1" customHeight="1" spans="1:21">
      <c r="A71" s="16">
        <v>1</v>
      </c>
      <c r="B71" s="29" t="s">
        <v>340</v>
      </c>
      <c r="C71" s="26" t="s">
        <v>138</v>
      </c>
      <c r="D71" s="26"/>
      <c r="E71" s="29" t="s">
        <v>341</v>
      </c>
      <c r="F71" s="29" t="s">
        <v>342</v>
      </c>
      <c r="G71" s="26"/>
      <c r="H71" s="26">
        <v>1167.27</v>
      </c>
      <c r="I71" s="26"/>
      <c r="J71" s="26"/>
      <c r="K71" s="26"/>
      <c r="L71" s="26">
        <v>23</v>
      </c>
      <c r="M71" s="26">
        <v>1167.27</v>
      </c>
      <c r="N71" s="26">
        <v>1227</v>
      </c>
      <c r="O71" s="26">
        <v>4205</v>
      </c>
      <c r="P71" s="26" t="s">
        <v>220</v>
      </c>
      <c r="Q71" s="26" t="s">
        <v>115</v>
      </c>
      <c r="R71" s="38" t="s">
        <v>343</v>
      </c>
      <c r="S71" s="28" t="s">
        <v>328</v>
      </c>
      <c r="T71" s="28" t="s">
        <v>344</v>
      </c>
      <c r="U71" s="28"/>
    </row>
    <row r="72" s="3" customFormat="1" ht="15" customHeight="1" spans="1:21">
      <c r="A72" s="40"/>
      <c r="B72" s="29" t="s">
        <v>118</v>
      </c>
      <c r="C72" s="29"/>
      <c r="D72" s="29"/>
      <c r="E72" s="29"/>
      <c r="F72" s="26"/>
      <c r="G72" s="26"/>
      <c r="H72" s="26"/>
      <c r="I72" s="26"/>
      <c r="J72" s="26"/>
      <c r="K72" s="26"/>
      <c r="L72" s="26"/>
      <c r="M72" s="26"/>
      <c r="N72" s="26"/>
      <c r="O72" s="26"/>
      <c r="P72" s="26"/>
      <c r="Q72" s="26"/>
      <c r="R72" s="28"/>
      <c r="S72" s="28"/>
      <c r="T72" s="28"/>
      <c r="U72" s="28"/>
    </row>
    <row r="73" s="3" customFormat="1" ht="15" customHeight="1" spans="1:21">
      <c r="A73" s="41" t="s">
        <v>145</v>
      </c>
      <c r="B73" s="27" t="s">
        <v>146</v>
      </c>
      <c r="C73" s="27"/>
      <c r="D73" s="27"/>
      <c r="E73" s="17">
        <f t="shared" ref="E73:O73" si="16">SUM(E74:E74)</f>
        <v>0</v>
      </c>
      <c r="F73" s="26"/>
      <c r="G73" s="26"/>
      <c r="H73" s="26">
        <f t="shared" si="16"/>
        <v>0</v>
      </c>
      <c r="I73" s="26">
        <f t="shared" si="16"/>
        <v>0</v>
      </c>
      <c r="J73" s="26">
        <f t="shared" si="16"/>
        <v>0</v>
      </c>
      <c r="K73" s="26">
        <f t="shared" si="16"/>
        <v>0</v>
      </c>
      <c r="L73" s="26">
        <f t="shared" si="16"/>
        <v>0</v>
      </c>
      <c r="M73" s="26">
        <f t="shared" si="16"/>
        <v>0</v>
      </c>
      <c r="N73" s="26">
        <f t="shared" si="16"/>
        <v>0</v>
      </c>
      <c r="O73" s="26">
        <f t="shared" si="16"/>
        <v>0</v>
      </c>
      <c r="P73" s="26"/>
      <c r="Q73" s="26"/>
      <c r="R73" s="28"/>
      <c r="S73" s="28"/>
      <c r="T73" s="28"/>
      <c r="U73" s="28"/>
    </row>
    <row r="74" s="3" customFormat="1" ht="15" customHeight="1" spans="1:21">
      <c r="A74" s="40"/>
      <c r="B74" s="29" t="s">
        <v>118</v>
      </c>
      <c r="C74" s="29"/>
      <c r="D74" s="29"/>
      <c r="E74" s="27"/>
      <c r="F74" s="26"/>
      <c r="G74" s="26"/>
      <c r="H74" s="26"/>
      <c r="I74" s="26"/>
      <c r="J74" s="26"/>
      <c r="K74" s="26"/>
      <c r="L74" s="26"/>
      <c r="M74" s="26"/>
      <c r="N74" s="26"/>
      <c r="O74" s="26"/>
      <c r="P74" s="26"/>
      <c r="Q74" s="26"/>
      <c r="R74" s="28"/>
      <c r="S74" s="28"/>
      <c r="T74" s="28"/>
      <c r="U74" s="28"/>
    </row>
    <row r="75" s="3" customFormat="1" ht="15" customHeight="1" spans="1:21">
      <c r="A75" s="41" t="s">
        <v>147</v>
      </c>
      <c r="B75" s="27" t="s">
        <v>148</v>
      </c>
      <c r="C75" s="27"/>
      <c r="D75" s="27"/>
      <c r="E75" s="17">
        <f t="shared" ref="E75:O75" si="17">SUM(E76:E76)</f>
        <v>0</v>
      </c>
      <c r="F75" s="26"/>
      <c r="G75" s="26"/>
      <c r="H75" s="26">
        <f t="shared" si="17"/>
        <v>0</v>
      </c>
      <c r="I75" s="26">
        <f t="shared" si="17"/>
        <v>0</v>
      </c>
      <c r="J75" s="26">
        <f t="shared" si="17"/>
        <v>0</v>
      </c>
      <c r="K75" s="26">
        <f t="shared" si="17"/>
        <v>0</v>
      </c>
      <c r="L75" s="26">
        <f t="shared" si="17"/>
        <v>0</v>
      </c>
      <c r="M75" s="26">
        <f t="shared" si="17"/>
        <v>0</v>
      </c>
      <c r="N75" s="26">
        <f t="shared" si="17"/>
        <v>0</v>
      </c>
      <c r="O75" s="26">
        <f t="shared" si="17"/>
        <v>0</v>
      </c>
      <c r="P75" s="26"/>
      <c r="Q75" s="26"/>
      <c r="R75" s="28"/>
      <c r="S75" s="28"/>
      <c r="T75" s="28"/>
      <c r="U75" s="28"/>
    </row>
    <row r="76" s="3" customFormat="1" ht="15" customHeight="1" spans="1:21">
      <c r="A76" s="16"/>
      <c r="B76" s="29" t="s">
        <v>118</v>
      </c>
      <c r="C76" s="29"/>
      <c r="D76" s="29"/>
      <c r="E76" s="27"/>
      <c r="F76" s="26"/>
      <c r="G76" s="26"/>
      <c r="H76" s="26"/>
      <c r="I76" s="26"/>
      <c r="J76" s="26"/>
      <c r="K76" s="26"/>
      <c r="L76" s="26"/>
      <c r="M76" s="26"/>
      <c r="N76" s="26"/>
      <c r="O76" s="26"/>
      <c r="P76" s="26"/>
      <c r="Q76" s="26"/>
      <c r="R76" s="28"/>
      <c r="S76" s="28"/>
      <c r="T76" s="28"/>
      <c r="U76" s="28"/>
    </row>
    <row r="77" s="3" customFormat="1" ht="18" customHeight="1" spans="1:21">
      <c r="A77" s="41" t="s">
        <v>149</v>
      </c>
      <c r="B77" s="27" t="s">
        <v>150</v>
      </c>
      <c r="C77" s="27"/>
      <c r="D77" s="27"/>
      <c r="E77" s="17">
        <f>SUM(E78,E81,E84)+1</f>
        <v>6</v>
      </c>
      <c r="F77" s="26"/>
      <c r="G77" s="26"/>
      <c r="H77" s="26">
        <f t="shared" ref="H77:O77" si="18">SUM(H78,H81,H83,H84)</f>
        <v>1873.32</v>
      </c>
      <c r="I77" s="26">
        <f t="shared" si="18"/>
        <v>0</v>
      </c>
      <c r="J77" s="26">
        <f t="shared" si="18"/>
        <v>0</v>
      </c>
      <c r="K77" s="26">
        <f t="shared" si="18"/>
        <v>0</v>
      </c>
      <c r="L77" s="26">
        <f t="shared" si="18"/>
        <v>361</v>
      </c>
      <c r="M77" s="26">
        <f t="shared" si="18"/>
        <v>1873.32</v>
      </c>
      <c r="N77" s="26">
        <f t="shared" si="18"/>
        <v>5420</v>
      </c>
      <c r="O77" s="26">
        <f t="shared" si="18"/>
        <v>9845</v>
      </c>
      <c r="P77" s="26"/>
      <c r="Q77" s="26"/>
      <c r="R77" s="28"/>
      <c r="S77" s="28"/>
      <c r="T77" s="28"/>
      <c r="U77" s="28"/>
    </row>
    <row r="78" s="3" customFormat="1" ht="24.95" customHeight="1" spans="1:21">
      <c r="A78" s="16">
        <v>1</v>
      </c>
      <c r="B78" s="29" t="s">
        <v>151</v>
      </c>
      <c r="C78" s="29"/>
      <c r="D78" s="29"/>
      <c r="E78" s="26">
        <v>2</v>
      </c>
      <c r="F78" s="29"/>
      <c r="G78" s="26"/>
      <c r="H78" s="26">
        <f t="shared" ref="H78:O78" si="19">SUM(H79:H80)</f>
        <v>651.37</v>
      </c>
      <c r="I78" s="26">
        <f t="shared" si="19"/>
        <v>0</v>
      </c>
      <c r="J78" s="26">
        <f t="shared" si="19"/>
        <v>0</v>
      </c>
      <c r="K78" s="26">
        <f t="shared" si="19"/>
        <v>0</v>
      </c>
      <c r="L78" s="26">
        <f t="shared" si="19"/>
        <v>106</v>
      </c>
      <c r="M78" s="26">
        <f t="shared" si="19"/>
        <v>651.37</v>
      </c>
      <c r="N78" s="26">
        <f t="shared" si="19"/>
        <v>1120</v>
      </c>
      <c r="O78" s="26">
        <f t="shared" si="19"/>
        <v>1174</v>
      </c>
      <c r="P78" s="26"/>
      <c r="Q78" s="26"/>
      <c r="R78" s="38"/>
      <c r="S78" s="28"/>
      <c r="T78" s="28"/>
      <c r="U78" s="28"/>
    </row>
    <row r="79" s="3" customFormat="1" ht="54" customHeight="1" spans="1:21">
      <c r="A79" s="28">
        <v>1.1</v>
      </c>
      <c r="B79" s="29" t="s">
        <v>345</v>
      </c>
      <c r="C79" s="26" t="s">
        <v>138</v>
      </c>
      <c r="D79" s="26"/>
      <c r="E79" s="29" t="s">
        <v>154</v>
      </c>
      <c r="F79" s="29" t="s">
        <v>346</v>
      </c>
      <c r="G79" s="42" t="s">
        <v>347</v>
      </c>
      <c r="H79" s="26">
        <v>589.62</v>
      </c>
      <c r="I79" s="26"/>
      <c r="J79" s="26"/>
      <c r="K79" s="26"/>
      <c r="L79" s="26">
        <v>44</v>
      </c>
      <c r="M79" s="26">
        <v>589.62</v>
      </c>
      <c r="N79" s="26">
        <v>1000</v>
      </c>
      <c r="O79" s="26">
        <v>1054</v>
      </c>
      <c r="P79" s="33" t="s">
        <v>83</v>
      </c>
      <c r="Q79" s="33" t="s">
        <v>84</v>
      </c>
      <c r="R79" s="38" t="s">
        <v>348</v>
      </c>
      <c r="S79" s="28" t="s">
        <v>349</v>
      </c>
      <c r="T79" s="28" t="s">
        <v>174</v>
      </c>
      <c r="U79" s="28"/>
    </row>
    <row r="80" s="3" customFormat="1" ht="54.95" customHeight="1" spans="1:21">
      <c r="A80" s="28">
        <v>1.2</v>
      </c>
      <c r="B80" s="29" t="s">
        <v>183</v>
      </c>
      <c r="C80" s="26" t="s">
        <v>138</v>
      </c>
      <c r="D80" s="26"/>
      <c r="E80" s="29" t="s">
        <v>154</v>
      </c>
      <c r="F80" s="29" t="s">
        <v>184</v>
      </c>
      <c r="G80" s="26" t="s">
        <v>185</v>
      </c>
      <c r="H80" s="26">
        <v>61.75</v>
      </c>
      <c r="I80" s="26"/>
      <c r="J80" s="26"/>
      <c r="K80" s="26"/>
      <c r="L80" s="26">
        <v>62</v>
      </c>
      <c r="M80" s="26">
        <f t="shared" ref="M80:M86" si="20">H80</f>
        <v>61.75</v>
      </c>
      <c r="N80" s="26">
        <v>120</v>
      </c>
      <c r="O80" s="26">
        <v>120</v>
      </c>
      <c r="P80" s="33" t="s">
        <v>83</v>
      </c>
      <c r="Q80" s="33" t="s">
        <v>84</v>
      </c>
      <c r="R80" s="38" t="s">
        <v>186</v>
      </c>
      <c r="S80" s="28" t="s">
        <v>187</v>
      </c>
      <c r="T80" s="28" t="s">
        <v>187</v>
      </c>
      <c r="U80" s="28"/>
    </row>
    <row r="81" s="3" customFormat="1" ht="39" customHeight="1" spans="1:21">
      <c r="A81" s="16">
        <v>2</v>
      </c>
      <c r="B81" s="29" t="s">
        <v>350</v>
      </c>
      <c r="C81" s="29"/>
      <c r="D81" s="29"/>
      <c r="E81" s="26">
        <v>1</v>
      </c>
      <c r="F81" s="29"/>
      <c r="G81" s="26"/>
      <c r="H81" s="26">
        <f t="shared" ref="H81:O81" si="21">SUM(H82)</f>
        <v>200</v>
      </c>
      <c r="I81" s="26">
        <f t="shared" si="21"/>
        <v>0</v>
      </c>
      <c r="J81" s="26">
        <f t="shared" si="21"/>
        <v>0</v>
      </c>
      <c r="K81" s="26">
        <f t="shared" si="21"/>
        <v>0</v>
      </c>
      <c r="L81" s="26">
        <f t="shared" si="21"/>
        <v>62</v>
      </c>
      <c r="M81" s="26">
        <f t="shared" si="21"/>
        <v>200</v>
      </c>
      <c r="N81" s="26">
        <f t="shared" si="21"/>
        <v>1996</v>
      </c>
      <c r="O81" s="26">
        <f t="shared" si="21"/>
        <v>2428</v>
      </c>
      <c r="P81" s="26"/>
      <c r="Q81" s="26"/>
      <c r="R81" s="38"/>
      <c r="S81" s="28"/>
      <c r="T81" s="28"/>
      <c r="U81" s="28"/>
    </row>
    <row r="82" s="3" customFormat="1" ht="39" customHeight="1" spans="1:21">
      <c r="A82" s="28">
        <v>2.1</v>
      </c>
      <c r="B82" s="29" t="s">
        <v>351</v>
      </c>
      <c r="C82" s="26" t="s">
        <v>138</v>
      </c>
      <c r="D82" s="26"/>
      <c r="E82" s="26" t="s">
        <v>154</v>
      </c>
      <c r="F82" s="29" t="s">
        <v>352</v>
      </c>
      <c r="G82" s="26" t="s">
        <v>353</v>
      </c>
      <c r="H82" s="26">
        <v>200</v>
      </c>
      <c r="I82" s="26"/>
      <c r="J82" s="26"/>
      <c r="K82" s="26"/>
      <c r="L82" s="26">
        <v>62</v>
      </c>
      <c r="M82" s="26">
        <v>200</v>
      </c>
      <c r="N82" s="26">
        <v>1996</v>
      </c>
      <c r="O82" s="26">
        <v>2428</v>
      </c>
      <c r="P82" s="26" t="s">
        <v>83</v>
      </c>
      <c r="Q82" s="26" t="s">
        <v>84</v>
      </c>
      <c r="R82" s="38" t="s">
        <v>354</v>
      </c>
      <c r="S82" s="28" t="s">
        <v>187</v>
      </c>
      <c r="T82" s="28" t="s">
        <v>187</v>
      </c>
      <c r="U82" s="28"/>
    </row>
    <row r="83" s="3" customFormat="1" ht="77.1" customHeight="1" spans="1:21">
      <c r="A83" s="16">
        <v>3</v>
      </c>
      <c r="B83" s="29" t="s">
        <v>153</v>
      </c>
      <c r="C83" s="26" t="s">
        <v>138</v>
      </c>
      <c r="D83" s="26"/>
      <c r="E83" s="26" t="s">
        <v>154</v>
      </c>
      <c r="F83" s="29" t="s">
        <v>155</v>
      </c>
      <c r="G83" s="26" t="s">
        <v>156</v>
      </c>
      <c r="H83" s="26">
        <v>474.05</v>
      </c>
      <c r="I83" s="26"/>
      <c r="J83" s="26"/>
      <c r="K83" s="26"/>
      <c r="L83" s="26">
        <v>69</v>
      </c>
      <c r="M83" s="26">
        <f t="shared" si="20"/>
        <v>474.05</v>
      </c>
      <c r="N83" s="26">
        <v>882</v>
      </c>
      <c r="O83" s="26">
        <v>945</v>
      </c>
      <c r="P83" s="33" t="s">
        <v>83</v>
      </c>
      <c r="Q83" s="33" t="s">
        <v>84</v>
      </c>
      <c r="R83" s="38" t="s">
        <v>157</v>
      </c>
      <c r="S83" s="28" t="s">
        <v>355</v>
      </c>
      <c r="T83" s="28" t="s">
        <v>355</v>
      </c>
      <c r="U83" s="28"/>
    </row>
    <row r="84" s="3" customFormat="1" ht="54" customHeight="1" spans="1:21">
      <c r="A84" s="16">
        <v>4</v>
      </c>
      <c r="B84" s="29" t="s">
        <v>356</v>
      </c>
      <c r="C84" s="29"/>
      <c r="D84" s="29"/>
      <c r="E84" s="26">
        <v>2</v>
      </c>
      <c r="F84" s="43"/>
      <c r="G84" s="26"/>
      <c r="H84" s="26">
        <f t="shared" ref="H84:O84" si="22">SUM(H85:H86)</f>
        <v>547.9</v>
      </c>
      <c r="I84" s="26">
        <f t="shared" si="22"/>
        <v>0</v>
      </c>
      <c r="J84" s="26">
        <f t="shared" si="22"/>
        <v>0</v>
      </c>
      <c r="K84" s="26">
        <f t="shared" si="22"/>
        <v>0</v>
      </c>
      <c r="L84" s="26">
        <f t="shared" si="22"/>
        <v>124</v>
      </c>
      <c r="M84" s="26">
        <f t="shared" si="22"/>
        <v>547.9</v>
      </c>
      <c r="N84" s="26">
        <f t="shared" si="22"/>
        <v>1422</v>
      </c>
      <c r="O84" s="26">
        <f t="shared" si="22"/>
        <v>5298</v>
      </c>
      <c r="P84" s="26"/>
      <c r="Q84" s="26"/>
      <c r="R84" s="38"/>
      <c r="S84" s="28"/>
      <c r="T84" s="28"/>
      <c r="U84" s="28"/>
    </row>
    <row r="85" s="3" customFormat="1" ht="68.1" customHeight="1" spans="1:21">
      <c r="A85" s="26">
        <v>4.1</v>
      </c>
      <c r="B85" s="29" t="s">
        <v>357</v>
      </c>
      <c r="C85" s="26" t="s">
        <v>138</v>
      </c>
      <c r="D85" s="26"/>
      <c r="E85" s="26" t="s">
        <v>154</v>
      </c>
      <c r="F85" s="44" t="s">
        <v>358</v>
      </c>
      <c r="G85" s="26"/>
      <c r="H85" s="26">
        <v>489.9</v>
      </c>
      <c r="I85" s="26"/>
      <c r="J85" s="26"/>
      <c r="K85" s="26"/>
      <c r="L85" s="26">
        <v>62</v>
      </c>
      <c r="M85" s="26">
        <f t="shared" si="20"/>
        <v>489.9</v>
      </c>
      <c r="N85" s="26">
        <v>1368</v>
      </c>
      <c r="O85" s="26">
        <v>5075</v>
      </c>
      <c r="P85" s="33" t="s">
        <v>83</v>
      </c>
      <c r="Q85" s="33" t="s">
        <v>84</v>
      </c>
      <c r="R85" s="29" t="s">
        <v>359</v>
      </c>
      <c r="S85" s="26" t="s">
        <v>360</v>
      </c>
      <c r="T85" s="26" t="s">
        <v>361</v>
      </c>
      <c r="U85" s="46"/>
    </row>
    <row r="86" s="3" customFormat="1" ht="75.95" customHeight="1" spans="1:21">
      <c r="A86" s="26">
        <v>4.2</v>
      </c>
      <c r="B86" s="29" t="s">
        <v>362</v>
      </c>
      <c r="C86" s="26" t="s">
        <v>138</v>
      </c>
      <c r="D86" s="26"/>
      <c r="E86" s="26" t="s">
        <v>154</v>
      </c>
      <c r="F86" s="44" t="s">
        <v>363</v>
      </c>
      <c r="G86" s="26"/>
      <c r="H86" s="26">
        <v>58</v>
      </c>
      <c r="I86" s="26"/>
      <c r="J86" s="26"/>
      <c r="K86" s="26"/>
      <c r="L86" s="26">
        <v>62</v>
      </c>
      <c r="M86" s="26">
        <f t="shared" si="20"/>
        <v>58</v>
      </c>
      <c r="N86" s="26">
        <v>54</v>
      </c>
      <c r="O86" s="26">
        <v>223</v>
      </c>
      <c r="P86" s="33" t="s">
        <v>83</v>
      </c>
      <c r="Q86" s="33" t="s">
        <v>84</v>
      </c>
      <c r="R86" s="47" t="s">
        <v>364</v>
      </c>
      <c r="S86" s="33" t="s">
        <v>365</v>
      </c>
      <c r="T86" s="33" t="s">
        <v>365</v>
      </c>
      <c r="U86" s="46"/>
    </row>
    <row r="87" spans="1:21">
      <c r="A87" s="45" t="s">
        <v>159</v>
      </c>
      <c r="B87" s="45"/>
      <c r="C87" s="45"/>
      <c r="D87" s="45"/>
      <c r="E87" s="45"/>
      <c r="F87" s="45"/>
      <c r="G87" s="45"/>
      <c r="H87" s="45"/>
      <c r="I87" s="45"/>
      <c r="J87" s="45"/>
      <c r="K87" s="45"/>
      <c r="L87" s="45"/>
      <c r="M87" s="45"/>
      <c r="N87" s="45"/>
      <c r="O87" s="45"/>
      <c r="P87" s="45"/>
      <c r="Q87" s="45"/>
      <c r="R87" s="45"/>
      <c r="S87" s="45"/>
      <c r="T87" s="45"/>
      <c r="U87" s="45"/>
    </row>
    <row r="88" spans="1:21">
      <c r="A88" s="45" t="s">
        <v>366</v>
      </c>
      <c r="B88" s="45"/>
      <c r="C88" s="45"/>
      <c r="D88" s="45"/>
      <c r="E88" s="45"/>
      <c r="F88" s="45"/>
      <c r="G88" s="45"/>
      <c r="H88" s="45"/>
      <c r="I88" s="45"/>
      <c r="J88" s="45"/>
      <c r="K88" s="45"/>
      <c r="L88" s="45"/>
      <c r="M88" s="45"/>
      <c r="N88" s="45"/>
      <c r="O88" s="45"/>
      <c r="P88" s="45"/>
      <c r="Q88" s="45"/>
      <c r="R88" s="45"/>
      <c r="S88" s="45"/>
      <c r="T88" s="45"/>
      <c r="U88" s="45"/>
    </row>
    <row r="90" spans="5:5">
      <c r="E90" s="10"/>
    </row>
  </sheetData>
  <autoFilter ref="A6:U88">
    <extLst/>
  </autoFilter>
  <mergeCells count="26">
    <mergeCell ref="A2:U2"/>
    <mergeCell ref="L3:M3"/>
    <mergeCell ref="H4:K4"/>
    <mergeCell ref="L4:O4"/>
    <mergeCell ref="P4:Q4"/>
    <mergeCell ref="L5:M5"/>
    <mergeCell ref="N5:O5"/>
    <mergeCell ref="A87:U87"/>
    <mergeCell ref="A88:U88"/>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1">
    <dataValidation type="list" allowBlank="1" showInputMessage="1" showErrorMessage="1" sqref="D9 D10 D11 D12 D17 D18 D21 D22 D23 D24 D25 D26 D27 D28 D29 D30 D38 D39 D42 D45 D46 D49 D50 D51 D52 D53 D54 D13:D14 D15:D16 D19:D20 D33:D35 D47:D48">
      <formula1>"产业发展,基础设施建设"</formula1>
    </dataValidation>
  </dataValidations>
  <printOptions horizontalCentered="1"/>
  <pageMargins left="0.590277777777778" right="0.590277777777778" top="0.786805555555556" bottom="0.472222222222222" header="0.354166666666667" footer="0.314583333333333"/>
  <pageSetup paperSize="9" scale="60" firstPageNumber="23" fitToHeight="0" orientation="landscape" useFirstPageNumber="1"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附件1</vt:lpstr>
      <vt:lpstr>附件2 (仅填新增项目)</vt:lpstr>
      <vt:lpstr>附件3（仅填调减项目）</vt:lpstr>
      <vt:lpstr>附件4</vt:lpstr>
      <vt:lpstr>附件5 项目变动后汇总明细表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liu</cp:lastModifiedBy>
  <cp:revision>1</cp:revision>
  <dcterms:created xsi:type="dcterms:W3CDTF">2016-09-03T11:25:00Z</dcterms:created>
  <cp:lastPrinted>2018-03-20T14:46:00Z</cp:lastPrinted>
  <dcterms:modified xsi:type="dcterms:W3CDTF">2022-12-20T03:14:33Z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24F2F3FACFEFDA6D563EA063E42C0435</vt:lpwstr>
  </property>
</Properties>
</file>